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09b5edb2872c837c/Documentos/Yield Calculator/"/>
    </mc:Choice>
  </mc:AlternateContent>
  <xr:revisionPtr revIDLastSave="39" documentId="8_{F6309298-D668-411F-A237-E8DB979A3ADD}" xr6:coauthVersionLast="47" xr6:coauthVersionMax="47" xr10:uidLastSave="{19B6F2FA-2C34-411E-8C2A-3D1E6E585F06}"/>
  <bookViews>
    <workbookView xWindow="-120" yWindow="-120" windowWidth="20730" windowHeight="11040" activeTab="2" xr2:uid="{00000000-000D-0000-FFFF-FFFF00000000}"/>
  </bookViews>
  <sheets>
    <sheet name="Inputs ST" sheetId="1" r:id="rId1"/>
    <sheet name="ShortTerm" sheetId="2" r:id="rId2"/>
    <sheet name="Inputs LT" sheetId="4" r:id="rId3"/>
    <sheet name="LongTerm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hcHt3Hnoq4Nqh6xQ3H+G1wJ/GDtA=="/>
    </ext>
  </extLst>
</workbook>
</file>

<file path=xl/calcChain.xml><?xml version="1.0" encoding="utf-8"?>
<calcChain xmlns="http://schemas.openxmlformats.org/spreadsheetml/2006/main">
  <c r="C5" i="3" l="1"/>
  <c r="C6" i="3"/>
  <c r="C4" i="3"/>
  <c r="C18" i="4"/>
  <c r="C15" i="4"/>
  <c r="C16" i="4"/>
  <c r="C17" i="4"/>
  <c r="C19" i="3" s="1"/>
  <c r="C9" i="4"/>
  <c r="C8" i="4"/>
  <c r="C7" i="4"/>
  <c r="C17" i="3"/>
  <c r="E19" i="2"/>
  <c r="D11" i="2"/>
  <c r="D10" i="2"/>
  <c r="D9" i="2"/>
  <c r="C20" i="3"/>
  <c r="C10" i="3"/>
  <c r="C12" i="3" s="1"/>
  <c r="E24" i="2"/>
  <c r="E23" i="2"/>
  <c r="C35" i="3"/>
  <c r="C34" i="3"/>
  <c r="C36" i="3" s="1"/>
  <c r="E38" i="2"/>
  <c r="E37" i="2"/>
  <c r="E39" i="2" s="1"/>
  <c r="E21" i="2"/>
  <c r="C11" i="2"/>
  <c r="C10" i="2"/>
  <c r="C9" i="2"/>
  <c r="E6" i="2"/>
  <c r="E5" i="2"/>
  <c r="E4" i="2"/>
  <c r="C18" i="3" l="1"/>
  <c r="C22" i="3" s="1"/>
  <c r="C24" i="3" s="1"/>
  <c r="E22" i="2"/>
  <c r="E7" i="2"/>
  <c r="C7" i="3"/>
  <c r="C14" i="3" s="1"/>
  <c r="E11" i="2"/>
  <c r="E10" i="2"/>
  <c r="E9" i="2"/>
  <c r="D13" i="2"/>
  <c r="C27" i="3" l="1"/>
  <c r="E13" i="2"/>
  <c r="E20" i="2" l="1"/>
  <c r="E26" i="2" s="1"/>
  <c r="E28" i="2" s="1"/>
  <c r="E30" i="2" s="1"/>
  <c r="E15" i="2"/>
</calcChain>
</file>

<file path=xl/sharedStrings.xml><?xml version="1.0" encoding="utf-8"?>
<sst xmlns="http://schemas.openxmlformats.org/spreadsheetml/2006/main" count="111" uniqueCount="53">
  <si>
    <t>*To be filled</t>
  </si>
  <si>
    <t xml:space="preserve">Amounts in USD </t>
  </si>
  <si>
    <t>Inputs</t>
  </si>
  <si>
    <t>Factor</t>
  </si>
  <si>
    <t>Capital Items</t>
  </si>
  <si>
    <t>Purchase Price</t>
  </si>
  <si>
    <t>Furniture Packs</t>
  </si>
  <si>
    <t>Closing Cost</t>
  </si>
  <si>
    <t>Over Purchase Price</t>
  </si>
  <si>
    <t>Income for Short Term</t>
  </si>
  <si>
    <t>Average Rate High Season</t>
  </si>
  <si>
    <t>Average Rate Medium Season</t>
  </si>
  <si>
    <t>Average Rate Low Season</t>
  </si>
  <si>
    <t>Seasons</t>
  </si>
  <si>
    <t>HIGH</t>
  </si>
  <si>
    <t>MEDIUM</t>
  </si>
  <si>
    <t>LOW</t>
  </si>
  <si>
    <t>Income for Long Term</t>
  </si>
  <si>
    <t>Monthly Rent</t>
  </si>
  <si>
    <t>Expenses</t>
  </si>
  <si>
    <t>Property Management</t>
  </si>
  <si>
    <t>Booking Fees %</t>
  </si>
  <si>
    <t>Utilities per Month</t>
  </si>
  <si>
    <t>Tax Property</t>
  </si>
  <si>
    <t>HOA</t>
  </si>
  <si>
    <t>Average rate</t>
  </si>
  <si>
    <t>No of nights</t>
  </si>
  <si>
    <t>Total Amount</t>
  </si>
  <si>
    <t>Furniture Pack</t>
  </si>
  <si>
    <t>Total</t>
  </si>
  <si>
    <t>High Season</t>
  </si>
  <si>
    <t>Medium</t>
  </si>
  <si>
    <t>Low</t>
  </si>
  <si>
    <t>Total Income</t>
  </si>
  <si>
    <t>Gross Yield</t>
  </si>
  <si>
    <t>Annual Recurring Expenses</t>
  </si>
  <si>
    <t>Hoa</t>
  </si>
  <si>
    <t>Utilities</t>
  </si>
  <si>
    <t>Booking fees</t>
  </si>
  <si>
    <t>Total Annualr Recurring Expenses</t>
  </si>
  <si>
    <t>Net Income</t>
  </si>
  <si>
    <t>Net Yield</t>
  </si>
  <si>
    <t>Rental Income</t>
  </si>
  <si>
    <t>Cost</t>
  </si>
  <si>
    <t>Total Costs</t>
  </si>
  <si>
    <t>Days per Year</t>
  </si>
  <si>
    <t>Per Month</t>
  </si>
  <si>
    <t>Other Cost</t>
  </si>
  <si>
    <t>Per Year</t>
  </si>
  <si>
    <t>Other Expenses</t>
  </si>
  <si>
    <t>Per Day</t>
  </si>
  <si>
    <t>Per Season</t>
  </si>
  <si>
    <t>Estimate porcentages of occupation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</si>
</sst>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"/>
    <numFmt numFmtId="165" formatCode="_-* #,##0.00_-;\-* #,##0.00_-;_-* &quot;-&quot;??_-;_-@"/>
    <numFmt numFmtId="166" formatCode="0.0%"/>
  </numFmts>
  <fonts count="7" x14ac:knownFonts="1">
    <font>
      <sz val="12"/>
      <color theme="1"/>
      <name val="Calibri"/>
      <scheme val="minor"/>
    </font>
    <font>
      <sz val="10"/>
      <color theme="1"/>
      <name val="Calibri"/>
      <family val="2"/>
    </font>
    <font>
      <sz val="10"/>
      <color rgb="FF2F5496"/>
      <name val="Calibri"/>
      <family val="2"/>
    </font>
    <font>
      <b/>
      <i/>
      <u/>
      <sz val="10"/>
      <color theme="1"/>
      <name val="Calibri"/>
      <family val="2"/>
    </font>
    <font>
      <sz val="10"/>
      <color theme="0"/>
      <name val="Calibri"/>
      <family val="2"/>
    </font>
    <font>
      <b/>
      <sz val="10"/>
      <color theme="1"/>
      <name val="Calibri"/>
      <family val="2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164" fontId="2" fillId="0" borderId="0" xfId="0" applyNumberFormat="1" applyFont="1"/>
    <xf numFmtId="0" fontId="1" fillId="0" borderId="2" xfId="0" applyFont="1" applyBorder="1"/>
    <xf numFmtId="164" fontId="2" fillId="0" borderId="2" xfId="0" applyNumberFormat="1" applyFont="1" applyBorder="1"/>
    <xf numFmtId="0" fontId="1" fillId="0" borderId="2" xfId="0" applyFont="1" applyBorder="1" applyAlignment="1">
      <alignment horizontal="center"/>
    </xf>
    <xf numFmtId="9" fontId="2" fillId="0" borderId="2" xfId="0" applyNumberFormat="1" applyFont="1" applyBorder="1"/>
    <xf numFmtId="0" fontId="1" fillId="0" borderId="2" xfId="0" applyFont="1" applyBorder="1" applyAlignment="1"/>
    <xf numFmtId="0" fontId="2" fillId="0" borderId="2" xfId="0" applyFont="1" applyBorder="1"/>
    <xf numFmtId="10" fontId="2" fillId="0" borderId="2" xfId="0" applyNumberFormat="1" applyFont="1" applyBorder="1"/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1" fillId="0" borderId="2" xfId="0" applyNumberFormat="1" applyFont="1" applyBorder="1"/>
    <xf numFmtId="0" fontId="5" fillId="0" borderId="3" xfId="0" applyFont="1" applyBorder="1"/>
    <xf numFmtId="16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/>
    <xf numFmtId="164" fontId="5" fillId="0" borderId="0" xfId="0" applyNumberFormat="1" applyFont="1"/>
    <xf numFmtId="165" fontId="5" fillId="0" borderId="0" xfId="0" applyNumberFormat="1" applyFont="1"/>
    <xf numFmtId="165" fontId="1" fillId="0" borderId="2" xfId="0" applyNumberFormat="1" applyFont="1" applyBorder="1"/>
    <xf numFmtId="165" fontId="5" fillId="0" borderId="3" xfId="0" applyNumberFormat="1" applyFont="1" applyBorder="1"/>
    <xf numFmtId="0" fontId="5" fillId="0" borderId="0" xfId="0" applyFont="1" applyAlignment="1"/>
    <xf numFmtId="0" fontId="1" fillId="0" borderId="0" xfId="0" applyFont="1" applyAlignment="1"/>
    <xf numFmtId="10" fontId="1" fillId="0" borderId="0" xfId="0" applyNumberFormat="1" applyFont="1"/>
    <xf numFmtId="0" fontId="5" fillId="0" borderId="4" xfId="0" applyFont="1" applyBorder="1" applyAlignment="1"/>
    <xf numFmtId="164" fontId="5" fillId="0" borderId="4" xfId="0" applyNumberFormat="1" applyFont="1" applyBorder="1"/>
    <xf numFmtId="0" fontId="5" fillId="0" borderId="4" xfId="0" applyFont="1" applyBorder="1"/>
    <xf numFmtId="10" fontId="5" fillId="0" borderId="4" xfId="0" applyNumberFormat="1" applyFont="1" applyBorder="1"/>
    <xf numFmtId="166" fontId="1" fillId="0" borderId="0" xfId="0" applyNumberFormat="1" applyFont="1"/>
    <xf numFmtId="9" fontId="1" fillId="0" borderId="0" xfId="0" applyNumberFormat="1" applyFont="1"/>
    <xf numFmtId="0" fontId="5" fillId="0" borderId="3" xfId="0" applyFont="1" applyBorder="1" applyAlignment="1"/>
    <xf numFmtId="9" fontId="5" fillId="0" borderId="0" xfId="0" applyNumberFormat="1" applyFont="1"/>
    <xf numFmtId="0" fontId="5" fillId="0" borderId="5" xfId="0" applyFont="1" applyBorder="1"/>
    <xf numFmtId="164" fontId="5" fillId="0" borderId="5" xfId="0" applyNumberFormat="1" applyFont="1" applyBorder="1"/>
    <xf numFmtId="0" fontId="5" fillId="0" borderId="5" xfId="0" applyFont="1" applyBorder="1" applyAlignment="1"/>
    <xf numFmtId="10" fontId="5" fillId="0" borderId="5" xfId="0" applyNumberFormat="1" applyFont="1" applyBorder="1"/>
    <xf numFmtId="0" fontId="1" fillId="0" borderId="6" xfId="0" applyFont="1" applyBorder="1"/>
    <xf numFmtId="164" fontId="1" fillId="0" borderId="7" xfId="0" applyNumberFormat="1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164" fontId="1" fillId="0" borderId="5" xfId="0" applyNumberFormat="1" applyFont="1" applyBorder="1"/>
    <xf numFmtId="0" fontId="1" fillId="0" borderId="5" xfId="0" applyFont="1" applyBorder="1"/>
    <xf numFmtId="164" fontId="1" fillId="0" borderId="12" xfId="0" applyNumberFormat="1" applyFont="1" applyBorder="1"/>
    <xf numFmtId="43" fontId="2" fillId="0" borderId="2" xfId="1" applyFont="1" applyBorder="1"/>
    <xf numFmtId="9" fontId="2" fillId="0" borderId="2" xfId="1" applyNumberFormat="1" applyFont="1" applyBorder="1"/>
    <xf numFmtId="9" fontId="2" fillId="0" borderId="2" xfId="2" applyFont="1" applyBorder="1"/>
    <xf numFmtId="164" fontId="2" fillId="3" borderId="2" xfId="0" applyNumberFormat="1" applyFont="1" applyFill="1" applyBorder="1"/>
    <xf numFmtId="9" fontId="2" fillId="3" borderId="2" xfId="2" applyFont="1" applyFill="1" applyBorder="1"/>
    <xf numFmtId="10" fontId="2" fillId="3" borderId="2" xfId="0" applyNumberFormat="1" applyFont="1" applyFill="1" applyBorder="1"/>
    <xf numFmtId="43" fontId="2" fillId="3" borderId="2" xfId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C0C0C"/>
  </sheetPr>
  <dimension ref="A1:Z1000"/>
  <sheetViews>
    <sheetView showGridLines="0" workbookViewId="0">
      <pane xSplit="2" ySplit="5" topLeftCell="C20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11.25" defaultRowHeight="15" customHeight="1" x14ac:dyDescent="0.25"/>
  <cols>
    <col min="1" max="1" width="4" customWidth="1"/>
    <col min="2" max="2" width="28.875" customWidth="1"/>
    <col min="3" max="3" width="11" customWidth="1"/>
    <col min="4" max="4" width="19.625" customWidth="1"/>
    <col min="5" max="6" width="11" customWidth="1"/>
    <col min="7" max="26" width="10.5" customWidth="1"/>
  </cols>
  <sheetData>
    <row r="1" spans="1:26" ht="12.75" customHeight="1" x14ac:dyDescent="0.25">
      <c r="A1" s="1"/>
      <c r="B1" s="1"/>
      <c r="C1" s="2"/>
      <c r="D1" s="3"/>
      <c r="E1" s="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5" t="s">
        <v>0</v>
      </c>
      <c r="C2" s="2"/>
      <c r="D2" s="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1" t="s">
        <v>1</v>
      </c>
      <c r="C3" s="2"/>
      <c r="D3" s="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1"/>
      <c r="C4" s="2"/>
      <c r="D4" s="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7" t="s">
        <v>2</v>
      </c>
      <c r="C5" s="7" t="s">
        <v>3</v>
      </c>
      <c r="D5" s="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8" t="s">
        <v>4</v>
      </c>
      <c r="C6" s="9"/>
      <c r="D6" s="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10" t="s">
        <v>5</v>
      </c>
      <c r="C7" s="11">
        <v>250000</v>
      </c>
      <c r="D7" s="1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"/>
      <c r="B8" s="10" t="s">
        <v>6</v>
      </c>
      <c r="C8" s="11">
        <v>10000</v>
      </c>
      <c r="D8" s="1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0" t="s">
        <v>7</v>
      </c>
      <c r="C9" s="13">
        <v>7.0000000000000007E-2</v>
      </c>
      <c r="D9" s="12" t="s">
        <v>8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9"/>
      <c r="D10" s="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8" t="s">
        <v>9</v>
      </c>
      <c r="C11" s="9"/>
      <c r="D11" s="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14" t="s">
        <v>10</v>
      </c>
      <c r="C12" s="11">
        <v>100</v>
      </c>
      <c r="D12" s="12" t="s">
        <v>50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"/>
      <c r="B13" s="14" t="s">
        <v>11</v>
      </c>
      <c r="C13" s="11">
        <v>70</v>
      </c>
      <c r="D13" s="12" t="s">
        <v>50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14" t="s">
        <v>12</v>
      </c>
      <c r="C14" s="11">
        <v>50</v>
      </c>
      <c r="D14" s="12" t="s">
        <v>50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1"/>
      <c r="C15" s="9"/>
      <c r="D15" s="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8" t="s">
        <v>13</v>
      </c>
      <c r="C16" s="2"/>
      <c r="D16" s="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10" t="s">
        <v>14</v>
      </c>
      <c r="C17" s="15">
        <v>120</v>
      </c>
      <c r="D17" s="12" t="s">
        <v>45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10" t="s">
        <v>15</v>
      </c>
      <c r="C18" s="15">
        <v>120</v>
      </c>
      <c r="D18" s="12" t="s">
        <v>45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10" t="s">
        <v>16</v>
      </c>
      <c r="C19" s="15">
        <v>120</v>
      </c>
      <c r="D19" s="12" t="s">
        <v>45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1"/>
      <c r="C20" s="1"/>
      <c r="D20" s="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8" t="s">
        <v>52</v>
      </c>
      <c r="C21" s="2"/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0" t="s">
        <v>14</v>
      </c>
      <c r="C22" s="59">
        <v>0.8</v>
      </c>
      <c r="D22" s="12" t="s">
        <v>51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0" t="s">
        <v>15</v>
      </c>
      <c r="C23" s="59">
        <v>0.7</v>
      </c>
      <c r="D23" s="12" t="s">
        <v>51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0" t="s">
        <v>16</v>
      </c>
      <c r="C24" s="59">
        <v>0.6</v>
      </c>
      <c r="D24" s="12" t="s">
        <v>51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9"/>
      <c r="D25" s="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8" t="s">
        <v>19</v>
      </c>
      <c r="C26" s="9"/>
      <c r="D26" s="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0" t="s">
        <v>20</v>
      </c>
      <c r="C27" s="59">
        <v>0.05</v>
      </c>
      <c r="D27" s="12" t="s">
        <v>46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0" t="s">
        <v>21</v>
      </c>
      <c r="C28" s="58">
        <v>0.03</v>
      </c>
      <c r="D28" s="12" t="s">
        <v>46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0" t="s">
        <v>22</v>
      </c>
      <c r="C29" s="11">
        <v>250</v>
      </c>
      <c r="D29" s="12" t="s">
        <v>46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0" t="s">
        <v>23</v>
      </c>
      <c r="C30" s="16">
        <v>6.0000000000000001E-3</v>
      </c>
      <c r="D30" s="12" t="s">
        <v>8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0" t="s">
        <v>24</v>
      </c>
      <c r="C31" s="57">
        <v>200</v>
      </c>
      <c r="D31" s="12" t="s">
        <v>46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0" t="s">
        <v>47</v>
      </c>
      <c r="C32" s="57">
        <v>1500</v>
      </c>
      <c r="D32" s="12" t="s">
        <v>48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2"/>
      <c r="D33" s="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2"/>
      <c r="D34" s="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2"/>
      <c r="D35" s="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2"/>
      <c r="D36" s="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2"/>
      <c r="D37" s="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2"/>
      <c r="D38" s="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2"/>
      <c r="D39" s="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2"/>
      <c r="D40" s="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2"/>
      <c r="D41" s="6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2"/>
      <c r="D42" s="6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2"/>
      <c r="D43" s="6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2"/>
      <c r="D44" s="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2"/>
      <c r="D45" s="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2"/>
      <c r="D46" s="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2"/>
      <c r="D47" s="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2"/>
      <c r="D48" s="6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2"/>
      <c r="D49" s="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2"/>
      <c r="D50" s="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2"/>
      <c r="D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2"/>
      <c r="D52" s="6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2"/>
      <c r="D53" s="6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2"/>
      <c r="D54" s="6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2"/>
      <c r="D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2"/>
      <c r="D56" s="6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2"/>
      <c r="D57" s="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2"/>
      <c r="D58" s="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2"/>
      <c r="D59" s="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2"/>
      <c r="D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2"/>
      <c r="D61" s="6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2"/>
      <c r="D62" s="6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2"/>
      <c r="D63" s="6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2"/>
      <c r="D64" s="6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2"/>
      <c r="D65" s="6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2"/>
      <c r="D66" s="6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2"/>
      <c r="D67" s="6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2"/>
      <c r="D68" s="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2"/>
      <c r="D69" s="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2"/>
      <c r="D70" s="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2"/>
      <c r="D71" s="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2"/>
      <c r="D72" s="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2"/>
      <c r="D73" s="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2"/>
      <c r="D74" s="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2"/>
      <c r="D75" s="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2"/>
      <c r="D76" s="6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2"/>
      <c r="D77" s="6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2"/>
      <c r="D78" s="6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2"/>
      <c r="D79" s="6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2"/>
      <c r="D80" s="6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2"/>
      <c r="D81" s="6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2"/>
      <c r="D82" s="6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2"/>
      <c r="D83" s="6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2"/>
      <c r="D84" s="6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2"/>
      <c r="D85" s="6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2"/>
      <c r="D86" s="6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2"/>
      <c r="D87" s="6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2"/>
      <c r="D88" s="6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2"/>
      <c r="D89" s="6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2"/>
      <c r="D90" s="6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2"/>
      <c r="D91" s="6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2"/>
      <c r="D92" s="6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2"/>
      <c r="D93" s="6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2"/>
      <c r="D94" s="6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2"/>
      <c r="D95" s="6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2"/>
      <c r="D96" s="6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2"/>
      <c r="D97" s="6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2"/>
      <c r="D98" s="6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2"/>
      <c r="D99" s="6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2"/>
      <c r="D100" s="6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2"/>
      <c r="D101" s="6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2"/>
      <c r="D102" s="6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2"/>
      <c r="D103" s="6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2"/>
      <c r="D104" s="6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2"/>
      <c r="D105" s="6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2"/>
      <c r="D106" s="6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2"/>
      <c r="D107" s="6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2"/>
      <c r="D108" s="6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2"/>
      <c r="D109" s="6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2"/>
      <c r="D110" s="6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2"/>
      <c r="D111" s="6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2"/>
      <c r="D112" s="6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2"/>
      <c r="D113" s="6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2"/>
      <c r="D114" s="6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2"/>
      <c r="D115" s="6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2"/>
      <c r="D116" s="6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2"/>
      <c r="D117" s="6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2"/>
      <c r="D118" s="6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2"/>
      <c r="D119" s="6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2"/>
      <c r="D120" s="6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2"/>
      <c r="D121" s="6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2"/>
      <c r="D122" s="6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2"/>
      <c r="D123" s="6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2"/>
      <c r="D124" s="6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2"/>
      <c r="D125" s="6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2"/>
      <c r="D126" s="6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2"/>
      <c r="D127" s="6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2"/>
      <c r="D128" s="6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2"/>
      <c r="D129" s="6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2"/>
      <c r="D130" s="6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2"/>
      <c r="D131" s="6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2"/>
      <c r="D132" s="6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2"/>
      <c r="D133" s="6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2"/>
      <c r="D134" s="6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2"/>
      <c r="D135" s="6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2"/>
      <c r="D136" s="6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2"/>
      <c r="D137" s="6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2"/>
      <c r="D138" s="6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2"/>
      <c r="D139" s="6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2"/>
      <c r="D140" s="6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2"/>
      <c r="D141" s="6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2"/>
      <c r="D142" s="6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2"/>
      <c r="D143" s="6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2"/>
      <c r="D144" s="6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2"/>
      <c r="D145" s="6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2"/>
      <c r="D146" s="6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2"/>
      <c r="D147" s="6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2"/>
      <c r="D148" s="6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2"/>
      <c r="D149" s="6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2"/>
      <c r="D150" s="6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2"/>
      <c r="D151" s="6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2"/>
      <c r="D152" s="6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2"/>
      <c r="D153" s="6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2"/>
      <c r="D154" s="6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2"/>
      <c r="D155" s="6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2"/>
      <c r="D156" s="6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2"/>
      <c r="D157" s="6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2"/>
      <c r="D158" s="6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2"/>
      <c r="D159" s="6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2"/>
      <c r="D160" s="6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2"/>
      <c r="D161" s="6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2"/>
      <c r="D162" s="6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2"/>
      <c r="D163" s="6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2"/>
      <c r="D164" s="6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2"/>
      <c r="D165" s="6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2"/>
      <c r="D166" s="6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2"/>
      <c r="D167" s="6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2"/>
      <c r="D168" s="6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2"/>
      <c r="D169" s="6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2"/>
      <c r="D170" s="6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2"/>
      <c r="D171" s="6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2"/>
      <c r="D172" s="6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2"/>
      <c r="D173" s="6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2"/>
      <c r="D174" s="6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2"/>
      <c r="D175" s="6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2"/>
      <c r="D176" s="6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2"/>
      <c r="D177" s="6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2"/>
      <c r="D178" s="6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2"/>
      <c r="D179" s="6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2"/>
      <c r="D180" s="6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2"/>
      <c r="D181" s="6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2"/>
      <c r="D182" s="6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2"/>
      <c r="D183" s="6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2"/>
      <c r="D184" s="6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2"/>
      <c r="D185" s="6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2"/>
      <c r="D186" s="6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2"/>
      <c r="D187" s="6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2"/>
      <c r="D188" s="6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2"/>
      <c r="D189" s="6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2"/>
      <c r="D190" s="6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2"/>
      <c r="D191" s="6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2"/>
      <c r="D192" s="6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2"/>
      <c r="D193" s="6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2"/>
      <c r="D194" s="6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2"/>
      <c r="D195" s="6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2"/>
      <c r="D196" s="6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2"/>
      <c r="D197" s="6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2"/>
      <c r="D198" s="6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2"/>
      <c r="D199" s="6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2"/>
      <c r="D200" s="6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2"/>
      <c r="D201" s="6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2"/>
      <c r="D202" s="6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2"/>
      <c r="D203" s="6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2"/>
      <c r="D204" s="6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2"/>
      <c r="D205" s="6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2"/>
      <c r="D206" s="6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2"/>
      <c r="D207" s="6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2"/>
      <c r="D208" s="6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2"/>
      <c r="D209" s="6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2"/>
      <c r="D210" s="6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2"/>
      <c r="D211" s="6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2"/>
      <c r="D212" s="6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2"/>
      <c r="D213" s="6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2"/>
      <c r="D214" s="6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2"/>
      <c r="D215" s="6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2"/>
      <c r="D216" s="6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2"/>
      <c r="D217" s="6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2"/>
      <c r="D218" s="6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2"/>
      <c r="D219" s="6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2"/>
      <c r="D220" s="6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2"/>
      <c r="D221" s="6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2"/>
      <c r="D222" s="6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2"/>
      <c r="D223" s="6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2"/>
      <c r="D224" s="6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2"/>
      <c r="D225" s="6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2"/>
      <c r="D226" s="6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2"/>
      <c r="D227" s="6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2"/>
      <c r="D228" s="6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2"/>
      <c r="D229" s="6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2"/>
      <c r="D230" s="6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2"/>
      <c r="D231" s="6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2"/>
      <c r="D232" s="6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2"/>
      <c r="D233" s="6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2"/>
      <c r="D234" s="6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2"/>
      <c r="D235" s="6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2"/>
      <c r="D236" s="6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2"/>
      <c r="D237" s="6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2"/>
      <c r="D238" s="6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2"/>
      <c r="D239" s="6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2"/>
      <c r="D240" s="6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2"/>
      <c r="D241" s="6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2"/>
      <c r="D242" s="6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2"/>
      <c r="D243" s="6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2"/>
      <c r="D244" s="6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2"/>
      <c r="D245" s="6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2"/>
      <c r="D246" s="6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2"/>
      <c r="D247" s="6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2"/>
      <c r="D248" s="6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2"/>
      <c r="D249" s="6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2"/>
      <c r="D250" s="6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2"/>
      <c r="D251" s="6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2"/>
      <c r="D252" s="6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2"/>
      <c r="D253" s="6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2"/>
      <c r="D254" s="6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2"/>
      <c r="D255" s="6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2"/>
      <c r="D256" s="6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2"/>
      <c r="D257" s="6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2"/>
      <c r="D258" s="6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2"/>
      <c r="D259" s="6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2"/>
      <c r="D260" s="6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2"/>
      <c r="D261" s="6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2"/>
      <c r="D262" s="6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2"/>
      <c r="D263" s="6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2"/>
      <c r="D264" s="6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2"/>
      <c r="D265" s="6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2"/>
      <c r="D266" s="6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2"/>
      <c r="D267" s="6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2"/>
      <c r="D268" s="6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2"/>
      <c r="D269" s="6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2"/>
      <c r="D270" s="6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2"/>
      <c r="D271" s="6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2"/>
      <c r="D272" s="6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2"/>
      <c r="D273" s="6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2"/>
      <c r="D274" s="6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2"/>
      <c r="D275" s="6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2"/>
      <c r="D276" s="6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2"/>
      <c r="D277" s="6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2"/>
      <c r="D278" s="6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2"/>
      <c r="D279" s="6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2"/>
      <c r="D280" s="6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2"/>
      <c r="D281" s="6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2"/>
      <c r="D282" s="6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2"/>
      <c r="D283" s="6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2"/>
      <c r="D284" s="6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2"/>
      <c r="D285" s="6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2"/>
      <c r="D286" s="6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2"/>
      <c r="D287" s="6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2"/>
      <c r="D288" s="6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2"/>
      <c r="D289" s="6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2"/>
      <c r="D290" s="6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2"/>
      <c r="D291" s="6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2"/>
      <c r="D292" s="6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2"/>
      <c r="D293" s="6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2"/>
      <c r="D294" s="6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2"/>
      <c r="D295" s="6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2"/>
      <c r="D296" s="6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2"/>
      <c r="D297" s="6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2"/>
      <c r="D298" s="6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2"/>
      <c r="D299" s="6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2"/>
      <c r="D300" s="6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2"/>
      <c r="D301" s="6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2"/>
      <c r="D302" s="6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2"/>
      <c r="D303" s="6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2"/>
      <c r="D304" s="6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2"/>
      <c r="D305" s="6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2"/>
      <c r="D306" s="6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2"/>
      <c r="D307" s="6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2"/>
      <c r="D308" s="6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2"/>
      <c r="D309" s="6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2"/>
      <c r="D310" s="6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2"/>
      <c r="D311" s="6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2"/>
      <c r="D312" s="6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2"/>
      <c r="D313" s="6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2"/>
      <c r="D314" s="6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2"/>
      <c r="D315" s="6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2"/>
      <c r="D316" s="6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2"/>
      <c r="D317" s="6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2"/>
      <c r="D318" s="6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2"/>
      <c r="D319" s="6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2"/>
      <c r="D320" s="6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2"/>
      <c r="D321" s="6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2"/>
      <c r="D322" s="6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2"/>
      <c r="D323" s="6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2"/>
      <c r="D324" s="6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2"/>
      <c r="D325" s="6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2"/>
      <c r="D326" s="6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2"/>
      <c r="D327" s="6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2"/>
      <c r="D328" s="6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2"/>
      <c r="D329" s="6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2"/>
      <c r="D330" s="6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2"/>
      <c r="D331" s="6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2"/>
      <c r="D332" s="6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2"/>
      <c r="D333" s="6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2"/>
      <c r="D334" s="6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2"/>
      <c r="D335" s="6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2"/>
      <c r="D336" s="6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2"/>
      <c r="D337" s="6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2"/>
      <c r="D338" s="6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2"/>
      <c r="D339" s="6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2"/>
      <c r="D340" s="6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2"/>
      <c r="D341" s="6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2"/>
      <c r="D342" s="6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2"/>
      <c r="D343" s="6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2"/>
      <c r="D344" s="6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2"/>
      <c r="D345" s="6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2"/>
      <c r="D346" s="6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2"/>
      <c r="D347" s="6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2"/>
      <c r="D348" s="6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2"/>
      <c r="D349" s="6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2"/>
      <c r="D350" s="6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2"/>
      <c r="D351" s="6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2"/>
      <c r="D352" s="6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2"/>
      <c r="D353" s="6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2"/>
      <c r="D354" s="6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2"/>
      <c r="D355" s="6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2"/>
      <c r="D356" s="6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2"/>
      <c r="D357" s="6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2"/>
      <c r="D358" s="6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2"/>
      <c r="D359" s="6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2"/>
      <c r="D360" s="6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2"/>
      <c r="D361" s="6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2"/>
      <c r="D362" s="6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2"/>
      <c r="D363" s="6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2"/>
      <c r="D364" s="6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2"/>
      <c r="D365" s="6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2"/>
      <c r="D366" s="6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2"/>
      <c r="D367" s="6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2"/>
      <c r="D368" s="6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2"/>
      <c r="D369" s="6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2"/>
      <c r="D370" s="6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2"/>
      <c r="D371" s="6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2"/>
      <c r="D372" s="6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2"/>
      <c r="D373" s="6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2"/>
      <c r="D374" s="6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2"/>
      <c r="D375" s="6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2"/>
      <c r="D376" s="6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2"/>
      <c r="D377" s="6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2"/>
      <c r="D378" s="6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2"/>
      <c r="D379" s="6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2"/>
      <c r="D380" s="6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2"/>
      <c r="D381" s="6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2"/>
      <c r="D382" s="6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2"/>
      <c r="D383" s="6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2"/>
      <c r="D384" s="6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2"/>
      <c r="D385" s="6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2"/>
      <c r="D386" s="6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2"/>
      <c r="D387" s="6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2"/>
      <c r="D388" s="6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2"/>
      <c r="D389" s="6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2"/>
      <c r="D390" s="6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2"/>
      <c r="D391" s="6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2"/>
      <c r="D392" s="6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2"/>
      <c r="D393" s="6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2"/>
      <c r="D394" s="6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2"/>
      <c r="D395" s="6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2"/>
      <c r="D396" s="6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2"/>
      <c r="D397" s="6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2"/>
      <c r="D398" s="6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2"/>
      <c r="D399" s="6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2"/>
      <c r="D400" s="6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2"/>
      <c r="D401" s="6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2"/>
      <c r="D402" s="6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2"/>
      <c r="D403" s="6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2"/>
      <c r="D404" s="6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2"/>
      <c r="D405" s="6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2"/>
      <c r="D406" s="6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2"/>
      <c r="D407" s="6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2"/>
      <c r="D408" s="6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2"/>
      <c r="D409" s="6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2"/>
      <c r="D410" s="6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2"/>
      <c r="D411" s="6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2"/>
      <c r="D412" s="6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2"/>
      <c r="D413" s="6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2"/>
      <c r="D414" s="6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2"/>
      <c r="D415" s="6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2"/>
      <c r="D416" s="6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2"/>
      <c r="D417" s="6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2"/>
      <c r="D418" s="6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2"/>
      <c r="D419" s="6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2"/>
      <c r="D420" s="6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2"/>
      <c r="D421" s="6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2"/>
      <c r="D422" s="6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2"/>
      <c r="D423" s="6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2"/>
      <c r="D424" s="6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2"/>
      <c r="D425" s="6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2"/>
      <c r="D426" s="6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2"/>
      <c r="D427" s="6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2"/>
      <c r="D428" s="6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2"/>
      <c r="D429" s="6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2"/>
      <c r="D430" s="6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2"/>
      <c r="D431" s="6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2"/>
      <c r="D432" s="6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2"/>
      <c r="D433" s="6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2"/>
      <c r="D434" s="6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2"/>
      <c r="D435" s="6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2"/>
      <c r="D436" s="6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2"/>
      <c r="D437" s="6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2"/>
      <c r="D438" s="6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2"/>
      <c r="D439" s="6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2"/>
      <c r="D440" s="6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2"/>
      <c r="D441" s="6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2"/>
      <c r="D442" s="6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2"/>
      <c r="D443" s="6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2"/>
      <c r="D444" s="6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2"/>
      <c r="D445" s="6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2"/>
      <c r="D446" s="6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2"/>
      <c r="D447" s="6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2"/>
      <c r="D448" s="6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2"/>
      <c r="D449" s="6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2"/>
      <c r="D450" s="6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2"/>
      <c r="D451" s="6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2"/>
      <c r="D452" s="6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2"/>
      <c r="D453" s="6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2"/>
      <c r="D454" s="6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2"/>
      <c r="D455" s="6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2"/>
      <c r="D456" s="6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2"/>
      <c r="D457" s="6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2"/>
      <c r="D458" s="6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2"/>
      <c r="D459" s="6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2"/>
      <c r="D460" s="6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2"/>
      <c r="D461" s="6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2"/>
      <c r="D462" s="6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2"/>
      <c r="D463" s="6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2"/>
      <c r="D464" s="6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2"/>
      <c r="D465" s="6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2"/>
      <c r="D466" s="6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2"/>
      <c r="D467" s="6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2"/>
      <c r="D468" s="6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2"/>
      <c r="D469" s="6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2"/>
      <c r="D470" s="6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2"/>
      <c r="D471" s="6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2"/>
      <c r="D472" s="6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2"/>
      <c r="D473" s="6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2"/>
      <c r="D474" s="6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2"/>
      <c r="D475" s="6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2"/>
      <c r="D476" s="6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2"/>
      <c r="D477" s="6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2"/>
      <c r="D478" s="6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2"/>
      <c r="D479" s="6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2"/>
      <c r="D480" s="6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2"/>
      <c r="D481" s="6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2"/>
      <c r="D482" s="6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2"/>
      <c r="D483" s="6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2"/>
      <c r="D484" s="6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2"/>
      <c r="D485" s="6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2"/>
      <c r="D486" s="6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2"/>
      <c r="D487" s="6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2"/>
      <c r="D488" s="6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2"/>
      <c r="D489" s="6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2"/>
      <c r="D490" s="6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2"/>
      <c r="D491" s="6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2"/>
      <c r="D492" s="6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2"/>
      <c r="D493" s="6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2"/>
      <c r="D494" s="6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2"/>
      <c r="D495" s="6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2"/>
      <c r="D496" s="6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2"/>
      <c r="D497" s="6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2"/>
      <c r="D498" s="6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2"/>
      <c r="D499" s="6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2"/>
      <c r="D500" s="6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2"/>
      <c r="D501" s="6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2"/>
      <c r="D502" s="6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2"/>
      <c r="D503" s="6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2"/>
      <c r="D504" s="6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2"/>
      <c r="D505" s="6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2"/>
      <c r="D506" s="6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2"/>
      <c r="D507" s="6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2"/>
      <c r="D508" s="6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2"/>
      <c r="D509" s="6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2"/>
      <c r="D510" s="6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2"/>
      <c r="D511" s="6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2"/>
      <c r="D512" s="6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2"/>
      <c r="D513" s="6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2"/>
      <c r="D514" s="6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2"/>
      <c r="D515" s="6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2"/>
      <c r="D516" s="6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2"/>
      <c r="D517" s="6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2"/>
      <c r="D518" s="6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2"/>
      <c r="D519" s="6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2"/>
      <c r="D520" s="6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2"/>
      <c r="D521" s="6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2"/>
      <c r="D522" s="6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2"/>
      <c r="D523" s="6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2"/>
      <c r="D524" s="6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2"/>
      <c r="D525" s="6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2"/>
      <c r="D526" s="6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2"/>
      <c r="D527" s="6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2"/>
      <c r="D528" s="6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2"/>
      <c r="D529" s="6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2"/>
      <c r="D530" s="6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2"/>
      <c r="D531" s="6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2"/>
      <c r="D532" s="6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2"/>
      <c r="D533" s="6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2"/>
      <c r="D534" s="6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2"/>
      <c r="D535" s="6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2"/>
      <c r="D536" s="6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2"/>
      <c r="D537" s="6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2"/>
      <c r="D538" s="6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2"/>
      <c r="D539" s="6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2"/>
      <c r="D540" s="6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2"/>
      <c r="D541" s="6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2"/>
      <c r="D542" s="6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2"/>
      <c r="D543" s="6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2"/>
      <c r="D544" s="6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2"/>
      <c r="D545" s="6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2"/>
      <c r="D546" s="6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2"/>
      <c r="D547" s="6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2"/>
      <c r="D548" s="6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2"/>
      <c r="D549" s="6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2"/>
      <c r="D550" s="6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2"/>
      <c r="D551" s="6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2"/>
      <c r="D552" s="6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2"/>
      <c r="D553" s="6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2"/>
      <c r="D554" s="6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2"/>
      <c r="D555" s="6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2"/>
      <c r="D556" s="6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2"/>
      <c r="D557" s="6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2"/>
      <c r="D558" s="6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2"/>
      <c r="D559" s="6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2"/>
      <c r="D560" s="6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2"/>
      <c r="D561" s="6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2"/>
      <c r="D562" s="6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2"/>
      <c r="D563" s="6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2"/>
      <c r="D564" s="6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2"/>
      <c r="D565" s="6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2"/>
      <c r="D566" s="6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2"/>
      <c r="D567" s="6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2"/>
      <c r="D568" s="6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2"/>
      <c r="D569" s="6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2"/>
      <c r="D570" s="6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2"/>
      <c r="D571" s="6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2"/>
      <c r="D572" s="6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2"/>
      <c r="D573" s="6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2"/>
      <c r="D574" s="6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2"/>
      <c r="D575" s="6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2"/>
      <c r="D576" s="6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2"/>
      <c r="D577" s="6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2"/>
      <c r="D578" s="6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2"/>
      <c r="D579" s="6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2"/>
      <c r="D580" s="6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2"/>
      <c r="D581" s="6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2"/>
      <c r="D582" s="6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2"/>
      <c r="D583" s="6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2"/>
      <c r="D584" s="6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2"/>
      <c r="D585" s="6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2"/>
      <c r="D586" s="6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2"/>
      <c r="D587" s="6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2"/>
      <c r="D588" s="6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2"/>
      <c r="D589" s="6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2"/>
      <c r="D590" s="6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2"/>
      <c r="D591" s="6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2"/>
      <c r="D592" s="6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2"/>
      <c r="D593" s="6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2"/>
      <c r="D594" s="6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2"/>
      <c r="D595" s="6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2"/>
      <c r="D596" s="6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2"/>
      <c r="D597" s="6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2"/>
      <c r="D598" s="6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2"/>
      <c r="D599" s="6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2"/>
      <c r="D600" s="6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2"/>
      <c r="D601" s="6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2"/>
      <c r="D602" s="6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2"/>
      <c r="D603" s="6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2"/>
      <c r="D604" s="6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2"/>
      <c r="D605" s="6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2"/>
      <c r="D606" s="6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2"/>
      <c r="D607" s="6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2"/>
      <c r="D608" s="6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2"/>
      <c r="D609" s="6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2"/>
      <c r="D610" s="6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2"/>
      <c r="D611" s="6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2"/>
      <c r="D612" s="6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2"/>
      <c r="D613" s="6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2"/>
      <c r="D614" s="6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2"/>
      <c r="D615" s="6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2"/>
      <c r="D616" s="6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2"/>
      <c r="D617" s="6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2"/>
      <c r="D618" s="6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2"/>
      <c r="D619" s="6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2"/>
      <c r="D620" s="6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2"/>
      <c r="D621" s="6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2"/>
      <c r="D622" s="6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2"/>
      <c r="D623" s="6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2"/>
      <c r="D624" s="6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2"/>
      <c r="D625" s="6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2"/>
      <c r="D626" s="6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2"/>
      <c r="D627" s="6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2"/>
      <c r="D628" s="6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2"/>
      <c r="D629" s="6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2"/>
      <c r="D630" s="6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2"/>
      <c r="D631" s="6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2"/>
      <c r="D632" s="6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2"/>
      <c r="D633" s="6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2"/>
      <c r="D634" s="6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2"/>
      <c r="D635" s="6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2"/>
      <c r="D636" s="6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2"/>
      <c r="D637" s="6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2"/>
      <c r="D638" s="6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2"/>
      <c r="D639" s="6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2"/>
      <c r="D640" s="6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2"/>
      <c r="D641" s="6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2"/>
      <c r="D642" s="6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2"/>
      <c r="D643" s="6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2"/>
      <c r="D644" s="6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2"/>
      <c r="D645" s="6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2"/>
      <c r="D646" s="6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2"/>
      <c r="D647" s="6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2"/>
      <c r="D648" s="6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2"/>
      <c r="D649" s="6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2"/>
      <c r="D650" s="6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2"/>
      <c r="D651" s="6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2"/>
      <c r="D652" s="6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2"/>
      <c r="D653" s="6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2"/>
      <c r="D654" s="6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2"/>
      <c r="D655" s="6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2"/>
      <c r="D656" s="6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2"/>
      <c r="D657" s="6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2"/>
      <c r="D658" s="6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2"/>
      <c r="D659" s="6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2"/>
      <c r="D660" s="6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2"/>
      <c r="D661" s="6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2"/>
      <c r="D662" s="6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2"/>
      <c r="D663" s="6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2"/>
      <c r="D664" s="6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2"/>
      <c r="D665" s="6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2"/>
      <c r="D666" s="6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2"/>
      <c r="D667" s="6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2"/>
      <c r="D668" s="6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2"/>
      <c r="D669" s="6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2"/>
      <c r="D670" s="6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2"/>
      <c r="D671" s="6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2"/>
      <c r="D672" s="6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2"/>
      <c r="D673" s="6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2"/>
      <c r="D674" s="6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2"/>
      <c r="D675" s="6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2"/>
      <c r="D676" s="6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2"/>
      <c r="D677" s="6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2"/>
      <c r="D678" s="6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2"/>
      <c r="D679" s="6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2"/>
      <c r="D680" s="6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2"/>
      <c r="D681" s="6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2"/>
      <c r="D682" s="6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2"/>
      <c r="D683" s="6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2"/>
      <c r="D684" s="6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2"/>
      <c r="D685" s="6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2"/>
      <c r="D686" s="6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2"/>
      <c r="D687" s="6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2"/>
      <c r="D688" s="6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2"/>
      <c r="D689" s="6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2"/>
      <c r="D690" s="6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2"/>
      <c r="D691" s="6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2"/>
      <c r="D692" s="6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2"/>
      <c r="D693" s="6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2"/>
      <c r="D694" s="6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2"/>
      <c r="D695" s="6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2"/>
      <c r="D696" s="6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2"/>
      <c r="D697" s="6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2"/>
      <c r="D698" s="6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2"/>
      <c r="D699" s="6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2"/>
      <c r="D700" s="6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2"/>
      <c r="D701" s="6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2"/>
      <c r="D702" s="6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2"/>
      <c r="D703" s="6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2"/>
      <c r="D704" s="6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2"/>
      <c r="D705" s="6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2"/>
      <c r="D706" s="6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2"/>
      <c r="D707" s="6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2"/>
      <c r="D708" s="6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2"/>
      <c r="D709" s="6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2"/>
      <c r="D710" s="6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2"/>
      <c r="D711" s="6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2"/>
      <c r="D712" s="6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2"/>
      <c r="D713" s="6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2"/>
      <c r="D714" s="6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2"/>
      <c r="D715" s="6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2"/>
      <c r="D716" s="6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2"/>
      <c r="D717" s="6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2"/>
      <c r="D718" s="6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2"/>
      <c r="D719" s="6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2"/>
      <c r="D720" s="6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2"/>
      <c r="D721" s="6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2"/>
      <c r="D722" s="6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2"/>
      <c r="D723" s="6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2"/>
      <c r="D724" s="6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2"/>
      <c r="D725" s="6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2"/>
      <c r="D726" s="6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2"/>
      <c r="D727" s="6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2"/>
      <c r="D728" s="6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2"/>
      <c r="D729" s="6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2"/>
      <c r="D730" s="6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2"/>
      <c r="D731" s="6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2"/>
      <c r="D732" s="6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2"/>
      <c r="D733" s="6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2"/>
      <c r="D734" s="6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2"/>
      <c r="D735" s="6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2"/>
      <c r="D736" s="6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2"/>
      <c r="D737" s="6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2"/>
      <c r="D738" s="6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2"/>
      <c r="D739" s="6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2"/>
      <c r="D740" s="6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2"/>
      <c r="D741" s="6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2"/>
      <c r="D742" s="6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2"/>
      <c r="D743" s="6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2"/>
      <c r="D744" s="6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2"/>
      <c r="D745" s="6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2"/>
      <c r="D746" s="6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2"/>
      <c r="D747" s="6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2"/>
      <c r="D748" s="6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2"/>
      <c r="D749" s="6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2"/>
      <c r="D750" s="6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2"/>
      <c r="D751" s="6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2"/>
      <c r="D752" s="6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2"/>
      <c r="D753" s="6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2"/>
      <c r="D754" s="6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2"/>
      <c r="D755" s="6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2"/>
      <c r="D756" s="6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2"/>
      <c r="D757" s="6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2"/>
      <c r="D758" s="6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2"/>
      <c r="D759" s="6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2"/>
      <c r="D760" s="6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2"/>
      <c r="D761" s="6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2"/>
      <c r="D762" s="6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2"/>
      <c r="D763" s="6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2"/>
      <c r="D764" s="6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2"/>
      <c r="D765" s="6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2"/>
      <c r="D766" s="6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2"/>
      <c r="D767" s="6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2"/>
      <c r="D768" s="6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2"/>
      <c r="D769" s="6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2"/>
      <c r="D770" s="6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2"/>
      <c r="D771" s="6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2"/>
      <c r="D772" s="6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2"/>
      <c r="D773" s="6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2"/>
      <c r="D774" s="6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2"/>
      <c r="D775" s="6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2"/>
      <c r="D776" s="6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2"/>
      <c r="D777" s="6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2"/>
      <c r="D778" s="6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2"/>
      <c r="D779" s="6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2"/>
      <c r="D780" s="6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2"/>
      <c r="D781" s="6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2"/>
      <c r="D782" s="6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2"/>
      <c r="D783" s="6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2"/>
      <c r="D784" s="6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2"/>
      <c r="D785" s="6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2"/>
      <c r="D786" s="6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2"/>
      <c r="D787" s="6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2"/>
      <c r="D788" s="6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2"/>
      <c r="D789" s="6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2"/>
      <c r="D790" s="6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2"/>
      <c r="D791" s="6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2"/>
      <c r="D792" s="6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2"/>
      <c r="D793" s="6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2"/>
      <c r="D794" s="6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2"/>
      <c r="D795" s="6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2"/>
      <c r="D796" s="6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2"/>
      <c r="D797" s="6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2"/>
      <c r="D798" s="6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2"/>
      <c r="D799" s="6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2"/>
      <c r="D800" s="6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2"/>
      <c r="D801" s="6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2"/>
      <c r="D802" s="6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2"/>
      <c r="D803" s="6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2"/>
      <c r="D804" s="6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2"/>
      <c r="D805" s="6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2"/>
      <c r="D806" s="6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2"/>
      <c r="D807" s="6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2"/>
      <c r="D808" s="6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2"/>
      <c r="D809" s="6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2"/>
      <c r="D810" s="6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2"/>
      <c r="D811" s="6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2"/>
      <c r="D812" s="6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2"/>
      <c r="D813" s="6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2"/>
      <c r="D814" s="6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2"/>
      <c r="D815" s="6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2"/>
      <c r="D816" s="6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2"/>
      <c r="D817" s="6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2"/>
      <c r="D818" s="6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2"/>
      <c r="D819" s="6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2"/>
      <c r="D820" s="6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2"/>
      <c r="D821" s="6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2"/>
      <c r="D822" s="6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2"/>
      <c r="D823" s="6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2"/>
      <c r="D824" s="6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2"/>
      <c r="D825" s="6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2"/>
      <c r="D826" s="6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2"/>
      <c r="D827" s="6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2"/>
      <c r="D828" s="6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2"/>
      <c r="D829" s="6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2"/>
      <c r="D830" s="6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2"/>
      <c r="D831" s="6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2"/>
      <c r="D832" s="6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2"/>
      <c r="D833" s="6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2"/>
      <c r="D834" s="6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2"/>
      <c r="D835" s="6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2"/>
      <c r="D836" s="6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2"/>
      <c r="D837" s="6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2"/>
      <c r="D838" s="6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2"/>
      <c r="D839" s="6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2"/>
      <c r="D840" s="6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2"/>
      <c r="D841" s="6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2"/>
      <c r="D842" s="6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2"/>
      <c r="D843" s="6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2"/>
      <c r="D844" s="6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2"/>
      <c r="D845" s="6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2"/>
      <c r="D846" s="6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2"/>
      <c r="D847" s="6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2"/>
      <c r="D848" s="6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2"/>
      <c r="D849" s="6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2"/>
      <c r="D850" s="6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2"/>
      <c r="D851" s="6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2"/>
      <c r="D852" s="6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2"/>
      <c r="D853" s="6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2"/>
      <c r="D854" s="6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2"/>
      <c r="D855" s="6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2"/>
      <c r="D856" s="6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2"/>
      <c r="D857" s="6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2"/>
      <c r="D858" s="6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2"/>
      <c r="D859" s="6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2"/>
      <c r="D860" s="6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2"/>
      <c r="D861" s="6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2"/>
      <c r="D862" s="6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2"/>
      <c r="D863" s="6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2"/>
      <c r="D864" s="6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2"/>
      <c r="D865" s="6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2"/>
      <c r="D866" s="6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2"/>
      <c r="D867" s="6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2"/>
      <c r="D868" s="6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2"/>
      <c r="D869" s="6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2"/>
      <c r="D870" s="6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2"/>
      <c r="D871" s="6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2"/>
      <c r="D872" s="6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2"/>
      <c r="D873" s="6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2"/>
      <c r="D874" s="6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2"/>
      <c r="D875" s="6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2"/>
      <c r="D876" s="6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2"/>
      <c r="D877" s="6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2"/>
      <c r="D878" s="6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2"/>
      <c r="D879" s="6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2"/>
      <c r="D880" s="6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2"/>
      <c r="D881" s="6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2"/>
      <c r="D882" s="6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2"/>
      <c r="D883" s="6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2"/>
      <c r="D884" s="6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2"/>
      <c r="D885" s="6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2"/>
      <c r="D886" s="6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2"/>
      <c r="D887" s="6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2"/>
      <c r="D888" s="6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2"/>
      <c r="D889" s="6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2"/>
      <c r="D890" s="6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2"/>
      <c r="D891" s="6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2"/>
      <c r="D892" s="6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2"/>
      <c r="D893" s="6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2"/>
      <c r="D894" s="6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2"/>
      <c r="D895" s="6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2"/>
      <c r="D896" s="6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2"/>
      <c r="D897" s="6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2"/>
      <c r="D898" s="6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2"/>
      <c r="D899" s="6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2"/>
      <c r="D900" s="6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2"/>
      <c r="D901" s="6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2"/>
      <c r="D902" s="6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2"/>
      <c r="D903" s="6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2"/>
      <c r="D904" s="6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2"/>
      <c r="D905" s="6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2"/>
      <c r="D906" s="6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2"/>
      <c r="D907" s="6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2"/>
      <c r="D908" s="6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2"/>
      <c r="D909" s="6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2"/>
      <c r="D910" s="6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2"/>
      <c r="D911" s="6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2"/>
      <c r="D912" s="6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2"/>
      <c r="D913" s="6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2"/>
      <c r="D914" s="6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2"/>
      <c r="D915" s="6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2"/>
      <c r="D916" s="6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2"/>
      <c r="D917" s="6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2"/>
      <c r="D918" s="6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2"/>
      <c r="D919" s="6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2"/>
      <c r="D920" s="6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2"/>
      <c r="D921" s="6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2"/>
      <c r="D922" s="6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2"/>
      <c r="D923" s="6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2"/>
      <c r="D924" s="6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2"/>
      <c r="D925" s="6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2"/>
      <c r="D926" s="6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2"/>
      <c r="D927" s="6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2"/>
      <c r="D928" s="6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2"/>
      <c r="D929" s="6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2"/>
      <c r="D930" s="6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2"/>
      <c r="D931" s="6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2"/>
      <c r="D932" s="6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2"/>
      <c r="D933" s="6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2"/>
      <c r="D934" s="6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2"/>
      <c r="D935" s="6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2"/>
      <c r="D936" s="6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2"/>
      <c r="D937" s="6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2"/>
      <c r="D938" s="6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2"/>
      <c r="D939" s="6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2"/>
      <c r="D940" s="6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2"/>
      <c r="D941" s="6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2"/>
      <c r="D942" s="6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2"/>
      <c r="D943" s="6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2"/>
      <c r="D944" s="6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2"/>
      <c r="D945" s="6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2"/>
      <c r="D946" s="6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2"/>
      <c r="D947" s="6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2"/>
      <c r="D948" s="6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2"/>
      <c r="D949" s="6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2"/>
      <c r="D950" s="6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2"/>
      <c r="D951" s="6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2"/>
      <c r="D952" s="6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2"/>
      <c r="D953" s="6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2"/>
      <c r="D954" s="6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2"/>
      <c r="D955" s="6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2"/>
      <c r="D956" s="6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2"/>
      <c r="D957" s="6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2"/>
      <c r="D958" s="6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2"/>
      <c r="D959" s="6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2"/>
      <c r="D960" s="6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2"/>
      <c r="D961" s="6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2"/>
      <c r="D962" s="6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2"/>
      <c r="D963" s="6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2"/>
      <c r="D964" s="6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2"/>
      <c r="D965" s="6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2"/>
      <c r="D966" s="6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2"/>
      <c r="D967" s="6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2"/>
      <c r="D968" s="6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2"/>
      <c r="D969" s="6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2"/>
      <c r="D970" s="6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2"/>
      <c r="D971" s="6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2"/>
      <c r="D972" s="6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2"/>
      <c r="D973" s="6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2"/>
      <c r="D974" s="6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2"/>
      <c r="D975" s="6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2"/>
      <c r="D976" s="6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2"/>
      <c r="D977" s="6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2"/>
      <c r="D978" s="6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2"/>
      <c r="D979" s="6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2"/>
      <c r="D980" s="6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2"/>
      <c r="D981" s="6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2"/>
      <c r="D982" s="6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2"/>
      <c r="D983" s="6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2"/>
      <c r="D984" s="6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2"/>
      <c r="D985" s="6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2"/>
      <c r="D986" s="6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2"/>
      <c r="D987" s="6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2"/>
      <c r="D988" s="6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2"/>
      <c r="D989" s="6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2"/>
      <c r="D990" s="6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2"/>
      <c r="D991" s="6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2"/>
      <c r="D992" s="6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2"/>
      <c r="D993" s="6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2"/>
      <c r="D994" s="6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2"/>
      <c r="D995" s="6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2"/>
      <c r="D996" s="6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2"/>
      <c r="D997" s="6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2"/>
      <c r="D998" s="6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2"/>
      <c r="D999" s="6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2"/>
      <c r="D1000" s="6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F7F7F"/>
  </sheetPr>
  <dimension ref="A1:Z1001"/>
  <sheetViews>
    <sheetView showGridLine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11.25" defaultRowHeight="15" customHeight="1" outlineLevelRow="1" outlineLevelCol="1" x14ac:dyDescent="0.25"/>
  <cols>
    <col min="1" max="1" width="3.5" customWidth="1"/>
    <col min="2" max="2" width="23.125" customWidth="1"/>
    <col min="3" max="4" width="14.5" customWidth="1" outlineLevel="1"/>
    <col min="5" max="5" width="13.5" customWidth="1"/>
    <col min="6" max="6" width="11" customWidth="1"/>
    <col min="7" max="26" width="10.5" customWidth="1"/>
  </cols>
  <sheetData>
    <row r="1" spans="1:26" ht="12.75" customHeight="1" x14ac:dyDescent="0.25">
      <c r="A1" s="1"/>
      <c r="B1" s="5"/>
      <c r="C1" s="3"/>
      <c r="D1" s="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7" t="s">
        <v>25</v>
      </c>
      <c r="D2" s="18" t="s">
        <v>26</v>
      </c>
      <c r="E2" s="19" t="s">
        <v>27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8" t="s">
        <v>4</v>
      </c>
      <c r="C3" s="20"/>
      <c r="D3" s="21"/>
      <c r="E3" s="2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10" t="s">
        <v>5</v>
      </c>
      <c r="C4" s="23"/>
      <c r="D4" s="10"/>
      <c r="E4" s="23">
        <f>'Inputs ST'!C7</f>
        <v>250000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10" t="s">
        <v>7</v>
      </c>
      <c r="C5" s="23"/>
      <c r="D5" s="10"/>
      <c r="E5" s="23">
        <f>'Inputs ST'!C7*'Inputs ST'!C9</f>
        <v>17500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10" t="s">
        <v>28</v>
      </c>
      <c r="C6" s="23"/>
      <c r="D6" s="10"/>
      <c r="E6" s="23">
        <f>'Inputs ST'!C8</f>
        <v>10000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8"/>
      <c r="B7" s="24" t="s">
        <v>29</v>
      </c>
      <c r="C7" s="25"/>
      <c r="D7" s="26"/>
      <c r="E7" s="27">
        <f>SUM(E4:E6)</f>
        <v>277500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 x14ac:dyDescent="0.25">
      <c r="A8" s="8"/>
      <c r="B8" s="8"/>
      <c r="C8" s="28"/>
      <c r="D8" s="8"/>
      <c r="E8" s="29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outlineLevel="1" x14ac:dyDescent="0.25">
      <c r="A9" s="1"/>
      <c r="B9" s="10" t="s">
        <v>30</v>
      </c>
      <c r="C9" s="23">
        <f>'Inputs ST'!C12</f>
        <v>100</v>
      </c>
      <c r="D9" s="10">
        <f>'Inputs ST'!C17*'Inputs ST'!C22</f>
        <v>96</v>
      </c>
      <c r="E9" s="30">
        <f t="shared" ref="E9:E11" si="0">C9*D9</f>
        <v>9600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outlineLevel="1" x14ac:dyDescent="0.25">
      <c r="A10" s="1"/>
      <c r="B10" s="10" t="s">
        <v>31</v>
      </c>
      <c r="C10" s="23">
        <f>'Inputs ST'!C13</f>
        <v>70</v>
      </c>
      <c r="D10" s="10">
        <f>'Inputs ST'!C18*'Inputs ST'!C23</f>
        <v>84</v>
      </c>
      <c r="E10" s="30">
        <f t="shared" si="0"/>
        <v>5880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outlineLevel="1" x14ac:dyDescent="0.25">
      <c r="A11" s="1"/>
      <c r="B11" s="10" t="s">
        <v>32</v>
      </c>
      <c r="C11" s="23">
        <f>'Inputs ST'!C14</f>
        <v>50</v>
      </c>
      <c r="D11" s="10">
        <f>'Inputs ST'!C19*'Inputs ST'!C24</f>
        <v>72</v>
      </c>
      <c r="E11" s="30">
        <f t="shared" si="0"/>
        <v>3600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outlineLevel="1" x14ac:dyDescent="0.25">
      <c r="A12" s="1"/>
      <c r="B12" s="1"/>
      <c r="C12" s="3"/>
      <c r="D12" s="1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8"/>
      <c r="B13" s="24" t="s">
        <v>33</v>
      </c>
      <c r="C13" s="27"/>
      <c r="D13" s="27">
        <f t="shared" ref="D13" si="1">SUM(D8:D12)</f>
        <v>252</v>
      </c>
      <c r="E13" s="31">
        <f>SUM(E8:E12)</f>
        <v>19080</v>
      </c>
      <c r="F13" s="8"/>
      <c r="G13" s="32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 x14ac:dyDescent="0.25">
      <c r="A14" s="1"/>
      <c r="B14" s="33"/>
      <c r="C14" s="3"/>
      <c r="D14" s="1"/>
      <c r="E14" s="3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35" t="s">
        <v>34</v>
      </c>
      <c r="C15" s="36"/>
      <c r="D15" s="37"/>
      <c r="E15" s="38">
        <f>E13/E7</f>
        <v>6.8756756756756757E-2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8"/>
      <c r="C16" s="3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35" t="s">
        <v>35</v>
      </c>
      <c r="C17" s="3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1"/>
      <c r="C18" s="3"/>
      <c r="D18" s="1"/>
      <c r="E18" s="3"/>
      <c r="F18" s="3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10" t="s">
        <v>20</v>
      </c>
      <c r="C19" s="23"/>
      <c r="D19" s="10"/>
      <c r="E19" s="23">
        <f>E13*'Inputs ST'!C27</f>
        <v>954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10" t="s">
        <v>38</v>
      </c>
      <c r="C20" s="23"/>
      <c r="D20" s="10"/>
      <c r="E20" s="23">
        <f>'Inputs ST'!C28*E13</f>
        <v>572.4</v>
      </c>
      <c r="F20" s="4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10" t="s">
        <v>37</v>
      </c>
      <c r="C21" s="23"/>
      <c r="D21" s="10"/>
      <c r="E21" s="23">
        <f>'Inputs ST'!C29*12</f>
        <v>3000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0" t="s">
        <v>23</v>
      </c>
      <c r="C22" s="23"/>
      <c r="D22" s="10"/>
      <c r="E22" s="23">
        <f>E37*'Inputs ST'!C30</f>
        <v>1500</v>
      </c>
      <c r="F22" s="3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0" t="s">
        <v>36</v>
      </c>
      <c r="C23" s="23"/>
      <c r="D23" s="10"/>
      <c r="E23" s="23">
        <f>'Inputs ST'!C31*12</f>
        <v>2400</v>
      </c>
      <c r="F23" s="3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0" t="s">
        <v>49</v>
      </c>
      <c r="C24" s="23"/>
      <c r="D24" s="10"/>
      <c r="E24" s="23">
        <f>'Inputs ST'!C32</f>
        <v>1500</v>
      </c>
      <c r="F24" s="4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3"/>
      <c r="D25" s="1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8"/>
      <c r="B26" s="41" t="s">
        <v>39</v>
      </c>
      <c r="C26" s="24"/>
      <c r="D26" s="24"/>
      <c r="E26" s="27">
        <f>SUM(E19:E25)</f>
        <v>9926.4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25">
      <c r="A27" s="8"/>
      <c r="B27" s="8"/>
      <c r="C27" s="8"/>
      <c r="D27" s="8"/>
      <c r="E27" s="2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5">
      <c r="A28" s="8"/>
      <c r="B28" s="41" t="s">
        <v>40</v>
      </c>
      <c r="C28" s="24"/>
      <c r="D28" s="24"/>
      <c r="E28" s="27">
        <f>E13-E26</f>
        <v>9153.6</v>
      </c>
      <c r="F28" s="42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25">
      <c r="A29" s="8"/>
      <c r="B29" s="43"/>
      <c r="C29" s="43"/>
      <c r="D29" s="43"/>
      <c r="E29" s="44"/>
      <c r="F29" s="42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25">
      <c r="A30" s="8"/>
      <c r="B30" s="45" t="s">
        <v>41</v>
      </c>
      <c r="C30" s="43"/>
      <c r="D30" s="43"/>
      <c r="E30" s="46">
        <f>E28/E7</f>
        <v>3.2985945945945949E-2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25">
      <c r="A31" s="8"/>
      <c r="B31" s="8"/>
      <c r="C31" s="8"/>
      <c r="D31" s="8"/>
      <c r="E31" s="42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5">
      <c r="A32" s="1"/>
      <c r="B32" s="1"/>
      <c r="C32" s="3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3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1"/>
      <c r="B35" s="1"/>
      <c r="C35" s="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8" t="s">
        <v>19</v>
      </c>
      <c r="C36" s="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hidden="1" customHeight="1" x14ac:dyDescent="0.25">
      <c r="A37" s="1"/>
      <c r="B37" s="47" t="s">
        <v>5</v>
      </c>
      <c r="C37" s="48"/>
      <c r="D37" s="49"/>
      <c r="E37" s="50">
        <f>'Inputs ST'!C7</f>
        <v>250000</v>
      </c>
      <c r="F37" s="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hidden="1" customHeight="1" x14ac:dyDescent="0.25">
      <c r="A38" s="1"/>
      <c r="B38" s="51" t="s">
        <v>6</v>
      </c>
      <c r="C38" s="3"/>
      <c r="D38" s="1"/>
      <c r="E38" s="52">
        <f>'Inputs ST'!C8</f>
        <v>10000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hidden="1" customHeight="1" x14ac:dyDescent="0.25">
      <c r="A39" s="1"/>
      <c r="B39" s="53" t="s">
        <v>7</v>
      </c>
      <c r="C39" s="54"/>
      <c r="D39" s="55"/>
      <c r="E39" s="56">
        <f>E37*'Inputs ST'!C9</f>
        <v>17500</v>
      </c>
      <c r="F39" s="4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3"/>
      <c r="D40" s="1"/>
      <c r="E40" s="3"/>
      <c r="F40" s="4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3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3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3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3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3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3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3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3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3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3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3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3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3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3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3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3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3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3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3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3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3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3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3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3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3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3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3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3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3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3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3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3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3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3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3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3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3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3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3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3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3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3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3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3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3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3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3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3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3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3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3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3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3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3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3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3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3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3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3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3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3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3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3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3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3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3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3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3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3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3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3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3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3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3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3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3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3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3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3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3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3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3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3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3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3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3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3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3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3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3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3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3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3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3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3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3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3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3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3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3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3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3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3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3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3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3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3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3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3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3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3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3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3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3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3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3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3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3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3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3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3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3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3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3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3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3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3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3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3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3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3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3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3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3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3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3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3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3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3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3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3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3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3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3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3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3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3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3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3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3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3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3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3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3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3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3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3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3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3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3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3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3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3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3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3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3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3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3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3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3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3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3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3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3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3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3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3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3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3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3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3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3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3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3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3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3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3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3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3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3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3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3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3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3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3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3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3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3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3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3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3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3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3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3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3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3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3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3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3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3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3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3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3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3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3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3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3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3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3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3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3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3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3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3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3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3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3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3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3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3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3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3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3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3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3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3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3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3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3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3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3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3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3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3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3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3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3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3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3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3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3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3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3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3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3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3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3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3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3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3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3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3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3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3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3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3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3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3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3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3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3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3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3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3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3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3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3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3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3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3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3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3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3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3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3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3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3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3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3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3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3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3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3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3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3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3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3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3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3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3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3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3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3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3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3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3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3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3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3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3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3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3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3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3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3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3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3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3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3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3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3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3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3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3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3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3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3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3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3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3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3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3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3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3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3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3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3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3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3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3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3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3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3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3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3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3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3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3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3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3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3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3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3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3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3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3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3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3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3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3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3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3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3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3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3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3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3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3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3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3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3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3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3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3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3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3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3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3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3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3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3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3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3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3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3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3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3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3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3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3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3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3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3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3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3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3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3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3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3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3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3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3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3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3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3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3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3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3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3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3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3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3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3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3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3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3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3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3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3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3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3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3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3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3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3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3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3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3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3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3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3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3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3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3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3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3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3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3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3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3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3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3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3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3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3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3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3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3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3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3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3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3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3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3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3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3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3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3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3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3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3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3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3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3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3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3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3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3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3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3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3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3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3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3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3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3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3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3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3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3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3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3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3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3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3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3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3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3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3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3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3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3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3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3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3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3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3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3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3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3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3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3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3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3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3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3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3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3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3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3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3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3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3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3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3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3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3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3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3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3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3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3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3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3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3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3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3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3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3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3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3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3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3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3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3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3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3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3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3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3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3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3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3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3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3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3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3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3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3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3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3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3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3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3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3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3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3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3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3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3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3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3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3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3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3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3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3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3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3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3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3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3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3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3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3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3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3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3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3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3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3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3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3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3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3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3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3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3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3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3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3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3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3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3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3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3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3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3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3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3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3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3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3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3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3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3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3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3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3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3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3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3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3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3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3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3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3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3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3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3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3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3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3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3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3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3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3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3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3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3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3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3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3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3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3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3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3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3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3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3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3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3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3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3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3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3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3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3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3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3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3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3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3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3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3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3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3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3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3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3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3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3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3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3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3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3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3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3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3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3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3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3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3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3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3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3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3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3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3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3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3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3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3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3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3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3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3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3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3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3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3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3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3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3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3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3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3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3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3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3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3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3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3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3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3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3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3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3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3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3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3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3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3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3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3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3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3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3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3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3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3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3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3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3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3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3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3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3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3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3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3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3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3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3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3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3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3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3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3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3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3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3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3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3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3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3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3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3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3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3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3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3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3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3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3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3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3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3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3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3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3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3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3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3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3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3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3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3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3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3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3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3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3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3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3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3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3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3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3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3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3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3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3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3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3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3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3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3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3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3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3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3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3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3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3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3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3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3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3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3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3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3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3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3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3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3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3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3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3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3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3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3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3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3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3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3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3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3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3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3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3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3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3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3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3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3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3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3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3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3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3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3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3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3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3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3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3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3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3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3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3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3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3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3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3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3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3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3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3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3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3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3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3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3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3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3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3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3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3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3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3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3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3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3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3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3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3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3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3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3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3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3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3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3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3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3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3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3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3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3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3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3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3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3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3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3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3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3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3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3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3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3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3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3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3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3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8BD22-8C10-4656-82CD-C1D9B6242850}">
  <sheetPr>
    <tabColor theme="1" tint="4.9989318521683403E-2"/>
  </sheetPr>
  <dimension ref="A1:Z986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2" sqref="C12"/>
    </sheetView>
  </sheetViews>
  <sheetFormatPr baseColWidth="10" defaultColWidth="11.25" defaultRowHeight="15.75" x14ac:dyDescent="0.25"/>
  <cols>
    <col min="1" max="1" width="4" customWidth="1"/>
    <col min="2" max="2" width="28.875" customWidth="1"/>
    <col min="3" max="3" width="11" customWidth="1"/>
    <col min="4" max="4" width="19.625" customWidth="1"/>
    <col min="5" max="6" width="11" customWidth="1"/>
    <col min="7" max="26" width="10.5" customWidth="1"/>
  </cols>
  <sheetData>
    <row r="1" spans="1:26" ht="12.75" customHeight="1" x14ac:dyDescent="0.25">
      <c r="A1" s="1"/>
      <c r="B1" s="1"/>
      <c r="C1" s="2"/>
      <c r="D1" s="3"/>
      <c r="E1" s="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5" t="s">
        <v>0</v>
      </c>
      <c r="C2" s="2"/>
      <c r="D2" s="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1" t="s">
        <v>1</v>
      </c>
      <c r="C3" s="2"/>
      <c r="D3" s="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1"/>
      <c r="C4" s="2"/>
      <c r="D4" s="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7" t="s">
        <v>2</v>
      </c>
      <c r="C5" s="7" t="s">
        <v>3</v>
      </c>
      <c r="D5" s="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8" t="s">
        <v>4</v>
      </c>
      <c r="C6" s="9"/>
      <c r="D6" s="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10" t="s">
        <v>5</v>
      </c>
      <c r="C7" s="60">
        <f>'Inputs ST'!C7</f>
        <v>250000</v>
      </c>
      <c r="D7" s="1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"/>
      <c r="B8" s="10" t="s">
        <v>6</v>
      </c>
      <c r="C8" s="60">
        <f>'Inputs ST'!C8</f>
        <v>10000</v>
      </c>
      <c r="D8" s="1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0" t="s">
        <v>7</v>
      </c>
      <c r="C9" s="61">
        <f>'Inputs ST'!C9</f>
        <v>7.0000000000000007E-2</v>
      </c>
      <c r="D9" s="12" t="s">
        <v>8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8" t="s">
        <v>17</v>
      </c>
      <c r="C11" s="9"/>
      <c r="D11" s="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10" t="s">
        <v>18</v>
      </c>
      <c r="C12" s="11">
        <v>2000</v>
      </c>
      <c r="D12" s="1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"/>
      <c r="B13" s="1"/>
      <c r="C13" s="9"/>
      <c r="D13" s="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8" t="s">
        <v>19</v>
      </c>
      <c r="C14" s="9"/>
      <c r="D14" s="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10" t="s">
        <v>20</v>
      </c>
      <c r="C15" s="61">
        <f>'Inputs ST'!C27</f>
        <v>0.05</v>
      </c>
      <c r="D15" s="12" t="s">
        <v>46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10" t="s">
        <v>23</v>
      </c>
      <c r="C16" s="62">
        <f>'Inputs ST'!C30</f>
        <v>6.0000000000000001E-3</v>
      </c>
      <c r="D16" s="12" t="s">
        <v>8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10" t="s">
        <v>36</v>
      </c>
      <c r="C17" s="63">
        <f>'Inputs ST'!C31</f>
        <v>200</v>
      </c>
      <c r="D17" s="12" t="s">
        <v>46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10" t="s">
        <v>49</v>
      </c>
      <c r="C18" s="63">
        <f>'Inputs ST'!C32</f>
        <v>1500</v>
      </c>
      <c r="D18" s="12" t="s">
        <v>48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1"/>
      <c r="C19" s="2"/>
      <c r="D19" s="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1"/>
      <c r="C20" s="2"/>
      <c r="D20" s="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1"/>
      <c r="C21" s="2"/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"/>
      <c r="C22" s="2"/>
      <c r="D22" s="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"/>
      <c r="C23" s="2"/>
      <c r="D23" s="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"/>
      <c r="C24" s="2"/>
      <c r="D24" s="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2"/>
      <c r="D25" s="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"/>
      <c r="C26" s="2"/>
      <c r="D26" s="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2"/>
      <c r="D27" s="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2"/>
      <c r="D28" s="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2"/>
      <c r="D29" s="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2"/>
      <c r="D30" s="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2"/>
      <c r="D31" s="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2"/>
      <c r="D32" s="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2"/>
      <c r="D33" s="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2"/>
      <c r="D34" s="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2"/>
      <c r="D35" s="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2"/>
      <c r="D36" s="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2"/>
      <c r="D37" s="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2"/>
      <c r="D38" s="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2"/>
      <c r="D39" s="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2"/>
      <c r="D40" s="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2"/>
      <c r="D41" s="6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2"/>
      <c r="D42" s="6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2"/>
      <c r="D43" s="6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2"/>
      <c r="D44" s="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2"/>
      <c r="D45" s="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2"/>
      <c r="D46" s="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2"/>
      <c r="D47" s="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2"/>
      <c r="D48" s="6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2"/>
      <c r="D49" s="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2"/>
      <c r="D50" s="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2"/>
      <c r="D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2"/>
      <c r="D52" s="6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2"/>
      <c r="D53" s="6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2"/>
      <c r="D54" s="6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2"/>
      <c r="D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2"/>
      <c r="D56" s="6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2"/>
      <c r="D57" s="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2"/>
      <c r="D58" s="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2"/>
      <c r="D59" s="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2"/>
      <c r="D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2"/>
      <c r="D61" s="6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2"/>
      <c r="D62" s="6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2"/>
      <c r="D63" s="6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2"/>
      <c r="D64" s="6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2"/>
      <c r="D65" s="6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2"/>
      <c r="D66" s="6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2"/>
      <c r="D67" s="6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2"/>
      <c r="D68" s="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2"/>
      <c r="D69" s="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2"/>
      <c r="D70" s="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2"/>
      <c r="D71" s="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2"/>
      <c r="D72" s="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2"/>
      <c r="D73" s="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2"/>
      <c r="D74" s="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2"/>
      <c r="D75" s="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2"/>
      <c r="D76" s="6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2"/>
      <c r="D77" s="6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2"/>
      <c r="D78" s="6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2"/>
      <c r="D79" s="6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2"/>
      <c r="D80" s="6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2"/>
      <c r="D81" s="6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2"/>
      <c r="D82" s="6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2"/>
      <c r="D83" s="6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2"/>
      <c r="D84" s="6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2"/>
      <c r="D85" s="6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2"/>
      <c r="D86" s="6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2"/>
      <c r="D87" s="6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2"/>
      <c r="D88" s="6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2"/>
      <c r="D89" s="6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2"/>
      <c r="D90" s="6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2"/>
      <c r="D91" s="6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2"/>
      <c r="D92" s="6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2"/>
      <c r="D93" s="6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2"/>
      <c r="D94" s="6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2"/>
      <c r="D95" s="6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2"/>
      <c r="D96" s="6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2"/>
      <c r="D97" s="6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2"/>
      <c r="D98" s="6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2"/>
      <c r="D99" s="6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2"/>
      <c r="D100" s="6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2"/>
      <c r="D101" s="6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2"/>
      <c r="D102" s="6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2"/>
      <c r="D103" s="6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2"/>
      <c r="D104" s="6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2"/>
      <c r="D105" s="6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2"/>
      <c r="D106" s="6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2"/>
      <c r="D107" s="6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2"/>
      <c r="D108" s="6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2"/>
      <c r="D109" s="6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2"/>
      <c r="D110" s="6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2"/>
      <c r="D111" s="6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2"/>
      <c r="D112" s="6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2"/>
      <c r="D113" s="6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2"/>
      <c r="D114" s="6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2"/>
      <c r="D115" s="6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2"/>
      <c r="D116" s="6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2"/>
      <c r="D117" s="6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2"/>
      <c r="D118" s="6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2"/>
      <c r="D119" s="6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2"/>
      <c r="D120" s="6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2"/>
      <c r="D121" s="6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2"/>
      <c r="D122" s="6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2"/>
      <c r="D123" s="6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2"/>
      <c r="D124" s="6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2"/>
      <c r="D125" s="6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2"/>
      <c r="D126" s="6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2"/>
      <c r="D127" s="6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2"/>
      <c r="D128" s="6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2"/>
      <c r="D129" s="6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2"/>
      <c r="D130" s="6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2"/>
      <c r="D131" s="6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2"/>
      <c r="D132" s="6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2"/>
      <c r="D133" s="6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2"/>
      <c r="D134" s="6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2"/>
      <c r="D135" s="6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2"/>
      <c r="D136" s="6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2"/>
      <c r="D137" s="6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2"/>
      <c r="D138" s="6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2"/>
      <c r="D139" s="6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2"/>
      <c r="D140" s="6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2"/>
      <c r="D141" s="6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2"/>
      <c r="D142" s="6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2"/>
      <c r="D143" s="6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2"/>
      <c r="D144" s="6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2"/>
      <c r="D145" s="6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2"/>
      <c r="D146" s="6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2"/>
      <c r="D147" s="6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2"/>
      <c r="D148" s="6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2"/>
      <c r="D149" s="6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2"/>
      <c r="D150" s="6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2"/>
      <c r="D151" s="6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2"/>
      <c r="D152" s="6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2"/>
      <c r="D153" s="6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2"/>
      <c r="D154" s="6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2"/>
      <c r="D155" s="6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2"/>
      <c r="D156" s="6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2"/>
      <c r="D157" s="6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2"/>
      <c r="D158" s="6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2"/>
      <c r="D159" s="6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2"/>
      <c r="D160" s="6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2"/>
      <c r="D161" s="6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2"/>
      <c r="D162" s="6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2"/>
      <c r="D163" s="6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2"/>
      <c r="D164" s="6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2"/>
      <c r="D165" s="6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2"/>
      <c r="D166" s="6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2"/>
      <c r="D167" s="6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2"/>
      <c r="D168" s="6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2"/>
      <c r="D169" s="6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2"/>
      <c r="D170" s="6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2"/>
      <c r="D171" s="6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2"/>
      <c r="D172" s="6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2"/>
      <c r="D173" s="6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2"/>
      <c r="D174" s="6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2"/>
      <c r="D175" s="6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2"/>
      <c r="D176" s="6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2"/>
      <c r="D177" s="6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2"/>
      <c r="D178" s="6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2"/>
      <c r="D179" s="6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2"/>
      <c r="D180" s="6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2"/>
      <c r="D181" s="6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2"/>
      <c r="D182" s="6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2"/>
      <c r="D183" s="6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2"/>
      <c r="D184" s="6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2"/>
      <c r="D185" s="6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2"/>
      <c r="D186" s="6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2"/>
      <c r="D187" s="6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2"/>
      <c r="D188" s="6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2"/>
      <c r="D189" s="6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2"/>
      <c r="D190" s="6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2"/>
      <c r="D191" s="6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2"/>
      <c r="D192" s="6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2"/>
      <c r="D193" s="6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2"/>
      <c r="D194" s="6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2"/>
      <c r="D195" s="6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2"/>
      <c r="D196" s="6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2"/>
      <c r="D197" s="6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2"/>
      <c r="D198" s="6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2"/>
      <c r="D199" s="6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2"/>
      <c r="D200" s="6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2"/>
      <c r="D201" s="6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2"/>
      <c r="D202" s="6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2"/>
      <c r="D203" s="6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2"/>
      <c r="D204" s="6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2"/>
      <c r="D205" s="6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2"/>
      <c r="D206" s="6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2"/>
      <c r="D207" s="6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2"/>
      <c r="D208" s="6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2"/>
      <c r="D209" s="6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2"/>
      <c r="D210" s="6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2"/>
      <c r="D211" s="6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2"/>
      <c r="D212" s="6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2"/>
      <c r="D213" s="6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2"/>
      <c r="D214" s="6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2"/>
      <c r="D215" s="6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2"/>
      <c r="D216" s="6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2"/>
      <c r="D217" s="6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2"/>
      <c r="D218" s="6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2"/>
      <c r="D219" s="6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2"/>
      <c r="D220" s="6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2"/>
      <c r="D221" s="6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2"/>
      <c r="D222" s="6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2"/>
      <c r="D223" s="6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2"/>
      <c r="D224" s="6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2"/>
      <c r="D225" s="6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2"/>
      <c r="D226" s="6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2"/>
      <c r="D227" s="6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2"/>
      <c r="D228" s="6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2"/>
      <c r="D229" s="6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2"/>
      <c r="D230" s="6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2"/>
      <c r="D231" s="6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2"/>
      <c r="D232" s="6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2"/>
      <c r="D233" s="6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2"/>
      <c r="D234" s="6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2"/>
      <c r="D235" s="6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2"/>
      <c r="D236" s="6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2"/>
      <c r="D237" s="6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2"/>
      <c r="D238" s="6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2"/>
      <c r="D239" s="6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2"/>
      <c r="D240" s="6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2"/>
      <c r="D241" s="6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2"/>
      <c r="D242" s="6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2"/>
      <c r="D243" s="6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2"/>
      <c r="D244" s="6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2"/>
      <c r="D245" s="6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2"/>
      <c r="D246" s="6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2"/>
      <c r="D247" s="6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2"/>
      <c r="D248" s="6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2"/>
      <c r="D249" s="6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2"/>
      <c r="D250" s="6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2"/>
      <c r="D251" s="6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2"/>
      <c r="D252" s="6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2"/>
      <c r="D253" s="6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2"/>
      <c r="D254" s="6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2"/>
      <c r="D255" s="6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2"/>
      <c r="D256" s="6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2"/>
      <c r="D257" s="6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2"/>
      <c r="D258" s="6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2"/>
      <c r="D259" s="6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2"/>
      <c r="D260" s="6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2"/>
      <c r="D261" s="6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2"/>
      <c r="D262" s="6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2"/>
      <c r="D263" s="6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2"/>
      <c r="D264" s="6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2"/>
      <c r="D265" s="6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2"/>
      <c r="D266" s="6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2"/>
      <c r="D267" s="6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2"/>
      <c r="D268" s="6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2"/>
      <c r="D269" s="6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2"/>
      <c r="D270" s="6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2"/>
      <c r="D271" s="6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2"/>
      <c r="D272" s="6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2"/>
      <c r="D273" s="6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2"/>
      <c r="D274" s="6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2"/>
      <c r="D275" s="6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2"/>
      <c r="D276" s="6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2"/>
      <c r="D277" s="6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2"/>
      <c r="D278" s="6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2"/>
      <c r="D279" s="6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2"/>
      <c r="D280" s="6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2"/>
      <c r="D281" s="6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2"/>
      <c r="D282" s="6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2"/>
      <c r="D283" s="6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2"/>
      <c r="D284" s="6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2"/>
      <c r="D285" s="6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2"/>
      <c r="D286" s="6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2"/>
      <c r="D287" s="6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2"/>
      <c r="D288" s="6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2"/>
      <c r="D289" s="6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2"/>
      <c r="D290" s="6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2"/>
      <c r="D291" s="6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2"/>
      <c r="D292" s="6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2"/>
      <c r="D293" s="6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2"/>
      <c r="D294" s="6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2"/>
      <c r="D295" s="6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2"/>
      <c r="D296" s="6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2"/>
      <c r="D297" s="6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2"/>
      <c r="D298" s="6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2"/>
      <c r="D299" s="6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2"/>
      <c r="D300" s="6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2"/>
      <c r="D301" s="6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2"/>
      <c r="D302" s="6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2"/>
      <c r="D303" s="6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2"/>
      <c r="D304" s="6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2"/>
      <c r="D305" s="6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2"/>
      <c r="D306" s="6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2"/>
      <c r="D307" s="6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2"/>
      <c r="D308" s="6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2"/>
      <c r="D309" s="6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2"/>
      <c r="D310" s="6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2"/>
      <c r="D311" s="6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2"/>
      <c r="D312" s="6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2"/>
      <c r="D313" s="6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2"/>
      <c r="D314" s="6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2"/>
      <c r="D315" s="6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2"/>
      <c r="D316" s="6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2"/>
      <c r="D317" s="6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2"/>
      <c r="D318" s="6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2"/>
      <c r="D319" s="6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2"/>
      <c r="D320" s="6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2"/>
      <c r="D321" s="6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2"/>
      <c r="D322" s="6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2"/>
      <c r="D323" s="6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2"/>
      <c r="D324" s="6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2"/>
      <c r="D325" s="6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2"/>
      <c r="D326" s="6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2"/>
      <c r="D327" s="6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2"/>
      <c r="D328" s="6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2"/>
      <c r="D329" s="6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2"/>
      <c r="D330" s="6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2"/>
      <c r="D331" s="6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2"/>
      <c r="D332" s="6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2"/>
      <c r="D333" s="6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2"/>
      <c r="D334" s="6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2"/>
      <c r="D335" s="6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2"/>
      <c r="D336" s="6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2"/>
      <c r="D337" s="6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2"/>
      <c r="D338" s="6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2"/>
      <c r="D339" s="6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2"/>
      <c r="D340" s="6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2"/>
      <c r="D341" s="6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2"/>
      <c r="D342" s="6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2"/>
      <c r="D343" s="6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2"/>
      <c r="D344" s="6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2"/>
      <c r="D345" s="6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2"/>
      <c r="D346" s="6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2"/>
      <c r="D347" s="6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2"/>
      <c r="D348" s="6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2"/>
      <c r="D349" s="6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2"/>
      <c r="D350" s="6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2"/>
      <c r="D351" s="6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2"/>
      <c r="D352" s="6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2"/>
      <c r="D353" s="6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2"/>
      <c r="D354" s="6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2"/>
      <c r="D355" s="6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2"/>
      <c r="D356" s="6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2"/>
      <c r="D357" s="6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2"/>
      <c r="D358" s="6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2"/>
      <c r="D359" s="6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2"/>
      <c r="D360" s="6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2"/>
      <c r="D361" s="6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2"/>
      <c r="D362" s="6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2"/>
      <c r="D363" s="6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2"/>
      <c r="D364" s="6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2"/>
      <c r="D365" s="6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2"/>
      <c r="D366" s="6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2"/>
      <c r="D367" s="6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2"/>
      <c r="D368" s="6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2"/>
      <c r="D369" s="6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2"/>
      <c r="D370" s="6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2"/>
      <c r="D371" s="6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2"/>
      <c r="D372" s="6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2"/>
      <c r="D373" s="6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2"/>
      <c r="D374" s="6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2"/>
      <c r="D375" s="6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2"/>
      <c r="D376" s="6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2"/>
      <c r="D377" s="6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2"/>
      <c r="D378" s="6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2"/>
      <c r="D379" s="6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2"/>
      <c r="D380" s="6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2"/>
      <c r="D381" s="6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2"/>
      <c r="D382" s="6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2"/>
      <c r="D383" s="6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2"/>
      <c r="D384" s="6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2"/>
      <c r="D385" s="6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2"/>
      <c r="D386" s="6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2"/>
      <c r="D387" s="6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2"/>
      <c r="D388" s="6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2"/>
      <c r="D389" s="6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2"/>
      <c r="D390" s="6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2"/>
      <c r="D391" s="6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2"/>
      <c r="D392" s="6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2"/>
      <c r="D393" s="6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2"/>
      <c r="D394" s="6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2"/>
      <c r="D395" s="6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2"/>
      <c r="D396" s="6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2"/>
      <c r="D397" s="6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2"/>
      <c r="D398" s="6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2"/>
      <c r="D399" s="6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2"/>
      <c r="D400" s="6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2"/>
      <c r="D401" s="6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2"/>
      <c r="D402" s="6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2"/>
      <c r="D403" s="6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2"/>
      <c r="D404" s="6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2"/>
      <c r="D405" s="6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2"/>
      <c r="D406" s="6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2"/>
      <c r="D407" s="6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2"/>
      <c r="D408" s="6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2"/>
      <c r="D409" s="6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2"/>
      <c r="D410" s="6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2"/>
      <c r="D411" s="6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2"/>
      <c r="D412" s="6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2"/>
      <c r="D413" s="6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2"/>
      <c r="D414" s="6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2"/>
      <c r="D415" s="6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2"/>
      <c r="D416" s="6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2"/>
      <c r="D417" s="6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2"/>
      <c r="D418" s="6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2"/>
      <c r="D419" s="6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2"/>
      <c r="D420" s="6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2"/>
      <c r="D421" s="6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2"/>
      <c r="D422" s="6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2"/>
      <c r="D423" s="6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2"/>
      <c r="D424" s="6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2"/>
      <c r="D425" s="6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2"/>
      <c r="D426" s="6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2"/>
      <c r="D427" s="6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2"/>
      <c r="D428" s="6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2"/>
      <c r="D429" s="6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2"/>
      <c r="D430" s="6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2"/>
      <c r="D431" s="6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2"/>
      <c r="D432" s="6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2"/>
      <c r="D433" s="6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2"/>
      <c r="D434" s="6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2"/>
      <c r="D435" s="6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2"/>
      <c r="D436" s="6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2"/>
      <c r="D437" s="6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2"/>
      <c r="D438" s="6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2"/>
      <c r="D439" s="6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2"/>
      <c r="D440" s="6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2"/>
      <c r="D441" s="6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2"/>
      <c r="D442" s="6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2"/>
      <c r="D443" s="6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2"/>
      <c r="D444" s="6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2"/>
      <c r="D445" s="6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2"/>
      <c r="D446" s="6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2"/>
      <c r="D447" s="6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2"/>
      <c r="D448" s="6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2"/>
      <c r="D449" s="6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2"/>
      <c r="D450" s="6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2"/>
      <c r="D451" s="6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2"/>
      <c r="D452" s="6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2"/>
      <c r="D453" s="6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2"/>
      <c r="D454" s="6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2"/>
      <c r="D455" s="6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2"/>
      <c r="D456" s="6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2"/>
      <c r="D457" s="6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2"/>
      <c r="D458" s="6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2"/>
      <c r="D459" s="6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2"/>
      <c r="D460" s="6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2"/>
      <c r="D461" s="6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2"/>
      <c r="D462" s="6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2"/>
      <c r="D463" s="6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2"/>
      <c r="D464" s="6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2"/>
      <c r="D465" s="6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2"/>
      <c r="D466" s="6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2"/>
      <c r="D467" s="6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2"/>
      <c r="D468" s="6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2"/>
      <c r="D469" s="6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2"/>
      <c r="D470" s="6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2"/>
      <c r="D471" s="6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2"/>
      <c r="D472" s="6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2"/>
      <c r="D473" s="6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2"/>
      <c r="D474" s="6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2"/>
      <c r="D475" s="6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2"/>
      <c r="D476" s="6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2"/>
      <c r="D477" s="6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2"/>
      <c r="D478" s="6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2"/>
      <c r="D479" s="6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2"/>
      <c r="D480" s="6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2"/>
      <c r="D481" s="6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2"/>
      <c r="D482" s="6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2"/>
      <c r="D483" s="6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2"/>
      <c r="D484" s="6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2"/>
      <c r="D485" s="6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2"/>
      <c r="D486" s="6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2"/>
      <c r="D487" s="6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2"/>
      <c r="D488" s="6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2"/>
      <c r="D489" s="6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2"/>
      <c r="D490" s="6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2"/>
      <c r="D491" s="6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2"/>
      <c r="D492" s="6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2"/>
      <c r="D493" s="6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2"/>
      <c r="D494" s="6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2"/>
      <c r="D495" s="6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2"/>
      <c r="D496" s="6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2"/>
      <c r="D497" s="6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2"/>
      <c r="D498" s="6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2"/>
      <c r="D499" s="6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2"/>
      <c r="D500" s="6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2"/>
      <c r="D501" s="6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2"/>
      <c r="D502" s="6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2"/>
      <c r="D503" s="6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2"/>
      <c r="D504" s="6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2"/>
      <c r="D505" s="6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2"/>
      <c r="D506" s="6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2"/>
      <c r="D507" s="6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2"/>
      <c r="D508" s="6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2"/>
      <c r="D509" s="6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2"/>
      <c r="D510" s="6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2"/>
      <c r="D511" s="6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2"/>
      <c r="D512" s="6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2"/>
      <c r="D513" s="6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2"/>
      <c r="D514" s="6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2"/>
      <c r="D515" s="6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2"/>
      <c r="D516" s="6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2"/>
      <c r="D517" s="6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2"/>
      <c r="D518" s="6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2"/>
      <c r="D519" s="6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2"/>
      <c r="D520" s="6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2"/>
      <c r="D521" s="6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2"/>
      <c r="D522" s="6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2"/>
      <c r="D523" s="6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2"/>
      <c r="D524" s="6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2"/>
      <c r="D525" s="6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2"/>
      <c r="D526" s="6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2"/>
      <c r="D527" s="6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2"/>
      <c r="D528" s="6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2"/>
      <c r="D529" s="6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2"/>
      <c r="D530" s="6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2"/>
      <c r="D531" s="6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2"/>
      <c r="D532" s="6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2"/>
      <c r="D533" s="6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2"/>
      <c r="D534" s="6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2"/>
      <c r="D535" s="6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2"/>
      <c r="D536" s="6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2"/>
      <c r="D537" s="6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2"/>
      <c r="D538" s="6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2"/>
      <c r="D539" s="6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2"/>
      <c r="D540" s="6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2"/>
      <c r="D541" s="6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2"/>
      <c r="D542" s="6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2"/>
      <c r="D543" s="6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2"/>
      <c r="D544" s="6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2"/>
      <c r="D545" s="6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2"/>
      <c r="D546" s="6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2"/>
      <c r="D547" s="6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2"/>
      <c r="D548" s="6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2"/>
      <c r="D549" s="6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2"/>
      <c r="D550" s="6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2"/>
      <c r="D551" s="6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2"/>
      <c r="D552" s="6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2"/>
      <c r="D553" s="6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2"/>
      <c r="D554" s="6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2"/>
      <c r="D555" s="6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2"/>
      <c r="D556" s="6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2"/>
      <c r="D557" s="6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2"/>
      <c r="D558" s="6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2"/>
      <c r="D559" s="6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2"/>
      <c r="D560" s="6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2"/>
      <c r="D561" s="6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2"/>
      <c r="D562" s="6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2"/>
      <c r="D563" s="6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2"/>
      <c r="D564" s="6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2"/>
      <c r="D565" s="6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2"/>
      <c r="D566" s="6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2"/>
      <c r="D567" s="6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2"/>
      <c r="D568" s="6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2"/>
      <c r="D569" s="6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2"/>
      <c r="D570" s="6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2"/>
      <c r="D571" s="6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2"/>
      <c r="D572" s="6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2"/>
      <c r="D573" s="6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2"/>
      <c r="D574" s="6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2"/>
      <c r="D575" s="6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2"/>
      <c r="D576" s="6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2"/>
      <c r="D577" s="6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2"/>
      <c r="D578" s="6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2"/>
      <c r="D579" s="6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2"/>
      <c r="D580" s="6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2"/>
      <c r="D581" s="6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2"/>
      <c r="D582" s="6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2"/>
      <c r="D583" s="6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2"/>
      <c r="D584" s="6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2"/>
      <c r="D585" s="6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2"/>
      <c r="D586" s="6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2"/>
      <c r="D587" s="6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2"/>
      <c r="D588" s="6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2"/>
      <c r="D589" s="6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2"/>
      <c r="D590" s="6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2"/>
      <c r="D591" s="6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2"/>
      <c r="D592" s="6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2"/>
      <c r="D593" s="6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2"/>
      <c r="D594" s="6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2"/>
      <c r="D595" s="6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2"/>
      <c r="D596" s="6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2"/>
      <c r="D597" s="6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2"/>
      <c r="D598" s="6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2"/>
      <c r="D599" s="6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2"/>
      <c r="D600" s="6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2"/>
      <c r="D601" s="6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2"/>
      <c r="D602" s="6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2"/>
      <c r="D603" s="6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2"/>
      <c r="D604" s="6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2"/>
      <c r="D605" s="6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2"/>
      <c r="D606" s="6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2"/>
      <c r="D607" s="6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2"/>
      <c r="D608" s="6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2"/>
      <c r="D609" s="6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2"/>
      <c r="D610" s="6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2"/>
      <c r="D611" s="6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2"/>
      <c r="D612" s="6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2"/>
      <c r="D613" s="6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2"/>
      <c r="D614" s="6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2"/>
      <c r="D615" s="6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2"/>
      <c r="D616" s="6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2"/>
      <c r="D617" s="6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2"/>
      <c r="D618" s="6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2"/>
      <c r="D619" s="6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2"/>
      <c r="D620" s="6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2"/>
      <c r="D621" s="6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2"/>
      <c r="D622" s="6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2"/>
      <c r="D623" s="6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2"/>
      <c r="D624" s="6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2"/>
      <c r="D625" s="6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2"/>
      <c r="D626" s="6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2"/>
      <c r="D627" s="6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2"/>
      <c r="D628" s="6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2"/>
      <c r="D629" s="6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2"/>
      <c r="D630" s="6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2"/>
      <c r="D631" s="6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2"/>
      <c r="D632" s="6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2"/>
      <c r="D633" s="6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2"/>
      <c r="D634" s="6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2"/>
      <c r="D635" s="6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2"/>
      <c r="D636" s="6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2"/>
      <c r="D637" s="6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2"/>
      <c r="D638" s="6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2"/>
      <c r="D639" s="6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2"/>
      <c r="D640" s="6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2"/>
      <c r="D641" s="6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2"/>
      <c r="D642" s="6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2"/>
      <c r="D643" s="6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2"/>
      <c r="D644" s="6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2"/>
      <c r="D645" s="6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2"/>
      <c r="D646" s="6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2"/>
      <c r="D647" s="6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2"/>
      <c r="D648" s="6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2"/>
      <c r="D649" s="6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2"/>
      <c r="D650" s="6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2"/>
      <c r="D651" s="6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2"/>
      <c r="D652" s="6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2"/>
      <c r="D653" s="6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2"/>
      <c r="D654" s="6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2"/>
      <c r="D655" s="6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2"/>
      <c r="D656" s="6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2"/>
      <c r="D657" s="6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2"/>
      <c r="D658" s="6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2"/>
      <c r="D659" s="6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2"/>
      <c r="D660" s="6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2"/>
      <c r="D661" s="6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2"/>
      <c r="D662" s="6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2"/>
      <c r="D663" s="6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2"/>
      <c r="D664" s="6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2"/>
      <c r="D665" s="6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2"/>
      <c r="D666" s="6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2"/>
      <c r="D667" s="6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2"/>
      <c r="D668" s="6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2"/>
      <c r="D669" s="6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2"/>
      <c r="D670" s="6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2"/>
      <c r="D671" s="6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2"/>
      <c r="D672" s="6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2"/>
      <c r="D673" s="6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2"/>
      <c r="D674" s="6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2"/>
      <c r="D675" s="6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2"/>
      <c r="D676" s="6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2"/>
      <c r="D677" s="6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2"/>
      <c r="D678" s="6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2"/>
      <c r="D679" s="6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2"/>
      <c r="D680" s="6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2"/>
      <c r="D681" s="6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2"/>
      <c r="D682" s="6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2"/>
      <c r="D683" s="6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2"/>
      <c r="D684" s="6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2"/>
      <c r="D685" s="6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2"/>
      <c r="D686" s="6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2"/>
      <c r="D687" s="6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2"/>
      <c r="D688" s="6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2"/>
      <c r="D689" s="6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2"/>
      <c r="D690" s="6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2"/>
      <c r="D691" s="6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2"/>
      <c r="D692" s="6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2"/>
      <c r="D693" s="6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2"/>
      <c r="D694" s="6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2"/>
      <c r="D695" s="6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2"/>
      <c r="D696" s="6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2"/>
      <c r="D697" s="6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2"/>
      <c r="D698" s="6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2"/>
      <c r="D699" s="6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2"/>
      <c r="D700" s="6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2"/>
      <c r="D701" s="6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2"/>
      <c r="D702" s="6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2"/>
      <c r="D703" s="6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2"/>
      <c r="D704" s="6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2"/>
      <c r="D705" s="6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2"/>
      <c r="D706" s="6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2"/>
      <c r="D707" s="6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2"/>
      <c r="D708" s="6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2"/>
      <c r="D709" s="6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2"/>
      <c r="D710" s="6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2"/>
      <c r="D711" s="6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2"/>
      <c r="D712" s="6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2"/>
      <c r="D713" s="6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2"/>
      <c r="D714" s="6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2"/>
      <c r="D715" s="6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2"/>
      <c r="D716" s="6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2"/>
      <c r="D717" s="6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2"/>
      <c r="D718" s="6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2"/>
      <c r="D719" s="6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2"/>
      <c r="D720" s="6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2"/>
      <c r="D721" s="6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2"/>
      <c r="D722" s="6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2"/>
      <c r="D723" s="6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2"/>
      <c r="D724" s="6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2"/>
      <c r="D725" s="6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2"/>
      <c r="D726" s="6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2"/>
      <c r="D727" s="6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2"/>
      <c r="D728" s="6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2"/>
      <c r="D729" s="6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2"/>
      <c r="D730" s="6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2"/>
      <c r="D731" s="6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2"/>
      <c r="D732" s="6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2"/>
      <c r="D733" s="6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2"/>
      <c r="D734" s="6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2"/>
      <c r="D735" s="6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2"/>
      <c r="D736" s="6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2"/>
      <c r="D737" s="6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2"/>
      <c r="D738" s="6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2"/>
      <c r="D739" s="6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2"/>
      <c r="D740" s="6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2"/>
      <c r="D741" s="6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2"/>
      <c r="D742" s="6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2"/>
      <c r="D743" s="6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2"/>
      <c r="D744" s="6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2"/>
      <c r="D745" s="6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2"/>
      <c r="D746" s="6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2"/>
      <c r="D747" s="6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2"/>
      <c r="D748" s="6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2"/>
      <c r="D749" s="6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2"/>
      <c r="D750" s="6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2"/>
      <c r="D751" s="6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2"/>
      <c r="D752" s="6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2"/>
      <c r="D753" s="6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2"/>
      <c r="D754" s="6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2"/>
      <c r="D755" s="6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2"/>
      <c r="D756" s="6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2"/>
      <c r="D757" s="6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2"/>
      <c r="D758" s="6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2"/>
      <c r="D759" s="6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2"/>
      <c r="D760" s="6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2"/>
      <c r="D761" s="6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2"/>
      <c r="D762" s="6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2"/>
      <c r="D763" s="6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2"/>
      <c r="D764" s="6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2"/>
      <c r="D765" s="6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2"/>
      <c r="D766" s="6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2"/>
      <c r="D767" s="6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2"/>
      <c r="D768" s="6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2"/>
      <c r="D769" s="6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2"/>
      <c r="D770" s="6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2"/>
      <c r="D771" s="6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2"/>
      <c r="D772" s="6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2"/>
      <c r="D773" s="6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2"/>
      <c r="D774" s="6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2"/>
      <c r="D775" s="6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2"/>
      <c r="D776" s="6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2"/>
      <c r="D777" s="6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2"/>
      <c r="D778" s="6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2"/>
      <c r="D779" s="6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2"/>
      <c r="D780" s="6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2"/>
      <c r="D781" s="6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2"/>
      <c r="D782" s="6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2"/>
      <c r="D783" s="6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2"/>
      <c r="D784" s="6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2"/>
      <c r="D785" s="6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2"/>
      <c r="D786" s="6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2"/>
      <c r="D787" s="6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2"/>
      <c r="D788" s="6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2"/>
      <c r="D789" s="6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2"/>
      <c r="D790" s="6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2"/>
      <c r="D791" s="6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2"/>
      <c r="D792" s="6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2"/>
      <c r="D793" s="6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2"/>
      <c r="D794" s="6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2"/>
      <c r="D795" s="6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2"/>
      <c r="D796" s="6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2"/>
      <c r="D797" s="6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2"/>
      <c r="D798" s="6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2"/>
      <c r="D799" s="6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2"/>
      <c r="D800" s="6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2"/>
      <c r="D801" s="6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2"/>
      <c r="D802" s="6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2"/>
      <c r="D803" s="6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2"/>
      <c r="D804" s="6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2"/>
      <c r="D805" s="6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2"/>
      <c r="D806" s="6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2"/>
      <c r="D807" s="6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2"/>
      <c r="D808" s="6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2"/>
      <c r="D809" s="6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2"/>
      <c r="D810" s="6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2"/>
      <c r="D811" s="6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2"/>
      <c r="D812" s="6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2"/>
      <c r="D813" s="6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2"/>
      <c r="D814" s="6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2"/>
      <c r="D815" s="6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2"/>
      <c r="D816" s="6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2"/>
      <c r="D817" s="6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2"/>
      <c r="D818" s="6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2"/>
      <c r="D819" s="6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2"/>
      <c r="D820" s="6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2"/>
      <c r="D821" s="6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2"/>
      <c r="D822" s="6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2"/>
      <c r="D823" s="6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2"/>
      <c r="D824" s="6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2"/>
      <c r="D825" s="6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2"/>
      <c r="D826" s="6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2"/>
      <c r="D827" s="6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2"/>
      <c r="D828" s="6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2"/>
      <c r="D829" s="6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2"/>
      <c r="D830" s="6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2"/>
      <c r="D831" s="6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2"/>
      <c r="D832" s="6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2"/>
      <c r="D833" s="6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2"/>
      <c r="D834" s="6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2"/>
      <c r="D835" s="6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2"/>
      <c r="D836" s="6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2"/>
      <c r="D837" s="6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2"/>
      <c r="D838" s="6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2"/>
      <c r="D839" s="6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2"/>
      <c r="D840" s="6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2"/>
      <c r="D841" s="6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2"/>
      <c r="D842" s="6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2"/>
      <c r="D843" s="6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2"/>
      <c r="D844" s="6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2"/>
      <c r="D845" s="6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2"/>
      <c r="D846" s="6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2"/>
      <c r="D847" s="6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2"/>
      <c r="D848" s="6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2"/>
      <c r="D849" s="6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2"/>
      <c r="D850" s="6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2"/>
      <c r="D851" s="6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2"/>
      <c r="D852" s="6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2"/>
      <c r="D853" s="6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2"/>
      <c r="D854" s="6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2"/>
      <c r="D855" s="6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2"/>
      <c r="D856" s="6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2"/>
      <c r="D857" s="6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2"/>
      <c r="D858" s="6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2"/>
      <c r="D859" s="6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2"/>
      <c r="D860" s="6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2"/>
      <c r="D861" s="6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2"/>
      <c r="D862" s="6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2"/>
      <c r="D863" s="6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2"/>
      <c r="D864" s="6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2"/>
      <c r="D865" s="6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2"/>
      <c r="D866" s="6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2"/>
      <c r="D867" s="6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2"/>
      <c r="D868" s="6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2"/>
      <c r="D869" s="6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2"/>
      <c r="D870" s="6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2"/>
      <c r="D871" s="6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2"/>
      <c r="D872" s="6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2"/>
      <c r="D873" s="6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2"/>
      <c r="D874" s="6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2"/>
      <c r="D875" s="6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2"/>
      <c r="D876" s="6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2"/>
      <c r="D877" s="6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2"/>
      <c r="D878" s="6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2"/>
      <c r="D879" s="6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2"/>
      <c r="D880" s="6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2"/>
      <c r="D881" s="6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2"/>
      <c r="D882" s="6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2"/>
      <c r="D883" s="6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2"/>
      <c r="D884" s="6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2"/>
      <c r="D885" s="6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2"/>
      <c r="D886" s="6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2"/>
      <c r="D887" s="6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2"/>
      <c r="D888" s="6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2"/>
      <c r="D889" s="6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2"/>
      <c r="D890" s="6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2"/>
      <c r="D891" s="6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2"/>
      <c r="D892" s="6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2"/>
      <c r="D893" s="6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2"/>
      <c r="D894" s="6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2"/>
      <c r="D895" s="6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2"/>
      <c r="D896" s="6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2"/>
      <c r="D897" s="6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2"/>
      <c r="D898" s="6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2"/>
      <c r="D899" s="6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2"/>
      <c r="D900" s="6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2"/>
      <c r="D901" s="6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2"/>
      <c r="D902" s="6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2"/>
      <c r="D903" s="6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2"/>
      <c r="D904" s="6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2"/>
      <c r="D905" s="6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2"/>
      <c r="D906" s="6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2"/>
      <c r="D907" s="6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2"/>
      <c r="D908" s="6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2"/>
      <c r="D909" s="6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2"/>
      <c r="D910" s="6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2"/>
      <c r="D911" s="6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2"/>
      <c r="D912" s="6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2"/>
      <c r="D913" s="6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2"/>
      <c r="D914" s="6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2"/>
      <c r="D915" s="6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2"/>
      <c r="D916" s="6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2"/>
      <c r="D917" s="6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2"/>
      <c r="D918" s="6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2"/>
      <c r="D919" s="6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2"/>
      <c r="D920" s="6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2"/>
      <c r="D921" s="6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2"/>
      <c r="D922" s="6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2"/>
      <c r="D923" s="6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2"/>
      <c r="D924" s="6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2"/>
      <c r="D925" s="6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2"/>
      <c r="D926" s="6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2"/>
      <c r="D927" s="6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2"/>
      <c r="D928" s="6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2"/>
      <c r="D929" s="6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2"/>
      <c r="D930" s="6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2"/>
      <c r="D931" s="6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2"/>
      <c r="D932" s="6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2"/>
      <c r="D933" s="6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2"/>
      <c r="D934" s="6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2"/>
      <c r="D935" s="6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2"/>
      <c r="D936" s="6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2"/>
      <c r="D937" s="6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2"/>
      <c r="D938" s="6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2"/>
      <c r="D939" s="6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2"/>
      <c r="D940" s="6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2"/>
      <c r="D941" s="6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2"/>
      <c r="D942" s="6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2"/>
      <c r="D943" s="6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2"/>
      <c r="D944" s="6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2"/>
      <c r="D945" s="6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2"/>
      <c r="D946" s="6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2"/>
      <c r="D947" s="6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2"/>
      <c r="D948" s="6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2"/>
      <c r="D949" s="6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2"/>
      <c r="D950" s="6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2"/>
      <c r="D951" s="6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2"/>
      <c r="D952" s="6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2"/>
      <c r="D953" s="6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2"/>
      <c r="D954" s="6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2"/>
      <c r="D955" s="6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2"/>
      <c r="D956" s="6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2"/>
      <c r="D957" s="6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2"/>
      <c r="D958" s="6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2"/>
      <c r="D959" s="6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2"/>
      <c r="D960" s="6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2"/>
      <c r="D961" s="6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2"/>
      <c r="D962" s="6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2"/>
      <c r="D963" s="6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2"/>
      <c r="D964" s="6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2"/>
      <c r="D965" s="6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2"/>
      <c r="D966" s="6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2"/>
      <c r="D967" s="6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2"/>
      <c r="D968" s="6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2"/>
      <c r="D969" s="6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2"/>
      <c r="D970" s="6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2"/>
      <c r="D971" s="6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2"/>
      <c r="D972" s="6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2"/>
      <c r="D973" s="6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2"/>
      <c r="D974" s="6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2"/>
      <c r="D975" s="6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2"/>
      <c r="D976" s="6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2"/>
      <c r="D977" s="6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2"/>
      <c r="D978" s="6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2"/>
      <c r="D979" s="6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2"/>
      <c r="D980" s="6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2"/>
      <c r="D981" s="6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2"/>
      <c r="D982" s="6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2"/>
      <c r="D983" s="6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2"/>
      <c r="D984" s="6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2"/>
      <c r="D985" s="6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2"/>
      <c r="D986" s="6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F7F7F"/>
  </sheetPr>
  <dimension ref="A1:Z1000"/>
  <sheetViews>
    <sheetView showGridLine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11.25" defaultRowHeight="15" customHeight="1" x14ac:dyDescent="0.25"/>
  <cols>
    <col min="1" max="1" width="3.5" customWidth="1"/>
    <col min="2" max="2" width="26.25" customWidth="1"/>
    <col min="3" max="3" width="13.5" customWidth="1"/>
    <col min="4" max="6" width="11" customWidth="1"/>
    <col min="7" max="26" width="10.5" customWidth="1"/>
  </cols>
  <sheetData>
    <row r="1" spans="1:26" ht="12.75" customHeight="1" x14ac:dyDescent="0.25">
      <c r="A1" s="1"/>
      <c r="B1" s="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9" t="s">
        <v>27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8" t="s">
        <v>4</v>
      </c>
      <c r="C3" s="2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10" t="s">
        <v>5</v>
      </c>
      <c r="C4" s="23">
        <f>'Inputs LT'!C7</f>
        <v>250000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10" t="s">
        <v>7</v>
      </c>
      <c r="C5" s="23">
        <f>'Inputs LT'!C7*'Inputs LT'!C9</f>
        <v>17500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10" t="s">
        <v>28</v>
      </c>
      <c r="C6" s="23">
        <f>'Inputs LT'!C9</f>
        <v>7.0000000000000007E-2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8"/>
      <c r="B7" s="24" t="s">
        <v>29</v>
      </c>
      <c r="C7" s="27">
        <f>SUM(C4:C6)</f>
        <v>267500.07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8"/>
      <c r="B9" s="8"/>
      <c r="C9" s="2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25">
      <c r="A10" s="1"/>
      <c r="B10" s="10" t="s">
        <v>42</v>
      </c>
      <c r="C10" s="30">
        <f>'Inputs LT'!C12*12</f>
        <v>24000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8"/>
      <c r="B11" s="8"/>
      <c r="C11" s="2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 x14ac:dyDescent="0.25">
      <c r="A12" s="8"/>
      <c r="B12" s="24" t="s">
        <v>33</v>
      </c>
      <c r="C12" s="31">
        <f>SUM(C9:C10)</f>
        <v>24000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 x14ac:dyDescent="0.25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45" t="s">
        <v>34</v>
      </c>
      <c r="C14" s="46">
        <f>C12/C7</f>
        <v>8.9719602690197423E-2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1"/>
      <c r="C15" s="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8" t="s">
        <v>43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10" t="s">
        <v>20</v>
      </c>
      <c r="C17" s="23">
        <f>C12*'Inputs LT'!C15</f>
        <v>1200</v>
      </c>
      <c r="D17" s="3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10" t="s">
        <v>23</v>
      </c>
      <c r="C18" s="23">
        <f>'Inputs LT'!C7*'Inputs LT'!C16</f>
        <v>1500</v>
      </c>
      <c r="D18" s="40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10" t="s">
        <v>36</v>
      </c>
      <c r="C19" s="23">
        <f>'Inputs LT'!C17*12</f>
        <v>2400</v>
      </c>
      <c r="D19" s="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10" t="s">
        <v>49</v>
      </c>
      <c r="C20" s="23">
        <f>'Inputs LT'!C18</f>
        <v>1500</v>
      </c>
      <c r="D20" s="4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1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8"/>
      <c r="B22" s="24" t="s">
        <v>44</v>
      </c>
      <c r="C22" s="27">
        <f>SUM(C17:C21)</f>
        <v>6600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5">
      <c r="A23" s="8"/>
      <c r="B23" s="8"/>
      <c r="C23" s="2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5">
      <c r="A24" s="8"/>
      <c r="B24" s="41" t="s">
        <v>40</v>
      </c>
      <c r="C24" s="27">
        <f>C12-C22</f>
        <v>17400</v>
      </c>
      <c r="D24" s="42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5">
      <c r="A25" s="8"/>
      <c r="B25" s="43"/>
      <c r="C25" s="44"/>
      <c r="D25" s="42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5">
      <c r="A26" s="8"/>
      <c r="D26" s="42"/>
      <c r="E26" s="8"/>
      <c r="F26" s="42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25">
      <c r="A27" s="8"/>
      <c r="B27" s="45" t="s">
        <v>41</v>
      </c>
      <c r="C27" s="46">
        <f>C24/C7</f>
        <v>6.5046711950393132E-2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5">
      <c r="A28" s="8"/>
      <c r="B28" s="8"/>
      <c r="C28" s="42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hidden="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25">
      <c r="A33" s="1"/>
      <c r="B33" s="8" t="s">
        <v>19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25">
      <c r="A34" s="1"/>
      <c r="B34" s="47" t="s">
        <v>5</v>
      </c>
      <c r="C34" s="50">
        <f>'Inputs ST'!C7</f>
        <v>250000</v>
      </c>
      <c r="D34" s="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5">
      <c r="A35" s="1"/>
      <c r="B35" s="51" t="s">
        <v>6</v>
      </c>
      <c r="C35" s="52">
        <f>'Inputs ST'!C8</f>
        <v>10000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5">
      <c r="A36" s="1"/>
      <c r="B36" s="53" t="s">
        <v>7</v>
      </c>
      <c r="C36" s="56">
        <f>C34*'Inputs ST'!C9</f>
        <v>17500</v>
      </c>
      <c r="D36" s="4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3"/>
      <c r="D37" s="40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Inputs ST</vt:lpstr>
      <vt:lpstr>ShortTerm</vt:lpstr>
      <vt:lpstr>Inputs LT</vt:lpstr>
      <vt:lpstr>LongTerm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Ronan McMahon</dc:creator>
  <cp:lastModifiedBy>Administration SMH</cp:lastModifiedBy>
  <dcterms:created xsi:type="dcterms:W3CDTF">2022-08-25T09:16:04Z</dcterms:created>
  <dcterms:modified xsi:type="dcterms:W3CDTF">2022-09-21T14:52:38Z</dcterms:modified>
</cp:coreProperties>
</file>