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09b5edb2872c837c/Documentos/Yield Calculator/"/>
    </mc:Choice>
  </mc:AlternateContent>
  <xr:revisionPtr revIDLastSave="39" documentId="8_{F6309298-D668-411F-A237-E8DB979A3ADD}" xr6:coauthVersionLast="47" xr6:coauthVersionMax="47" xr10:uidLastSave="{19B6F2FA-2C34-411E-8C2A-3D1E6E585F06}"/>
  <bookViews>
    <workbookView xWindow="-120" yWindow="-120" windowWidth="20730" windowHeight="11040" activeTab="2" xr2:uid="{00000000-000D-0000-FFFF-FFFF00000000}"/>
  </bookViews>
  <sheets>
    <sheet name="Inputs ST" sheetId="1" r:id="rId1"/>
    <sheet name="ShortTerm" sheetId="2" r:id="rId2"/>
    <sheet name="Inputs LT" sheetId="4" r:id="rId3"/>
    <sheet name="LongTerm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cHt3Hnoq4Nqh6xQ3H+G1wJ/GDtA=="/>
    </ext>
  </extLst>
</workbook>
</file>

<file path=xl/calcChain.xml><?xml version="1.0" encoding="utf-8"?>
<calcChain xmlns="http://schemas.openxmlformats.org/spreadsheetml/2006/main">
  <c r="C5" i="3" l="1"/>
  <c r="C6" i="3"/>
  <c r="C4" i="3"/>
  <c r="C18" i="4"/>
  <c r="C15" i="4"/>
  <c r="C16" i="4"/>
  <c r="C17" i="4"/>
  <c r="C19" i="3" s="1"/>
  <c r="C9" i="4"/>
  <c r="C8" i="4"/>
  <c r="C7" i="4"/>
  <c r="C17" i="3"/>
  <c r="E19" i="2"/>
  <c r="D11" i="2"/>
  <c r="D10" i="2"/>
  <c r="D9" i="2"/>
  <c r="C20" i="3"/>
  <c r="C10" i="3"/>
  <c r="C12" i="3" s="1"/>
  <c r="E24" i="2"/>
  <c r="E23" i="2"/>
  <c r="C35" i="3"/>
  <c r="C34" i="3"/>
  <c r="C36" i="3" s="1"/>
  <c r="E38" i="2"/>
  <c r="E37" i="2"/>
  <c r="E39" i="2" s="1"/>
  <c r="E21" i="2"/>
  <c r="C11" i="2"/>
  <c r="C10" i="2"/>
  <c r="C9" i="2"/>
  <c r="E6" i="2"/>
  <c r="E5" i="2"/>
  <c r="E4" i="2"/>
  <c r="C18" i="3" l="1"/>
  <c r="C22" i="3" s="1"/>
  <c r="C24" i="3" s="1"/>
  <c r="E22" i="2"/>
  <c r="E7" i="2"/>
  <c r="C7" i="3"/>
  <c r="C14" i="3" s="1"/>
  <c r="E11" i="2"/>
  <c r="E10" i="2"/>
  <c r="E9" i="2"/>
  <c r="D13" i="2"/>
  <c r="C27" i="3" l="1"/>
  <c r="E13" i="2"/>
  <c r="E20" i="2" l="1"/>
  <c r="E26" i="2" s="1"/>
  <c r="E28" i="2" s="1"/>
  <c r="E30" i="2" s="1"/>
  <c r="E15" i="2"/>
</calcChain>
</file>

<file path=xl/sharedStrings.xml><?xml version="1.0" encoding="utf-8"?>
<sst xmlns="http://schemas.openxmlformats.org/spreadsheetml/2006/main" count="111" uniqueCount="53">
  <si>
    <t>*To be filled</t>
  </si>
  <si>
    <t xml:space="preserve">Amounts in USD </t>
  </si>
  <si>
    <t>Inputs</t>
  </si>
  <si>
    <t>Factor</t>
  </si>
  <si>
    <t>Capital Items</t>
  </si>
  <si>
    <t>Purchase Price</t>
  </si>
  <si>
    <t>Furniture Packs</t>
  </si>
  <si>
    <t>Closing Cost</t>
  </si>
  <si>
    <t>Over Purchase Price</t>
  </si>
  <si>
    <t>Income for Short Term</t>
  </si>
  <si>
    <t>Average Rate High Season</t>
  </si>
  <si>
    <t>Average Rate Medium Season</t>
  </si>
  <si>
    <t>Average Rate Low Season</t>
  </si>
  <si>
    <t>Seasons</t>
  </si>
  <si>
    <t>HIGH</t>
  </si>
  <si>
    <t>MEDIUM</t>
  </si>
  <si>
    <t>LOW</t>
  </si>
  <si>
    <t>Income for Long Term</t>
  </si>
  <si>
    <t>Monthly Rent</t>
  </si>
  <si>
    <t>Expenses</t>
  </si>
  <si>
    <t>Property Management</t>
  </si>
  <si>
    <t>Booking Fees %</t>
  </si>
  <si>
    <t>Utilities per Month</t>
  </si>
  <si>
    <t>Tax Property</t>
  </si>
  <si>
    <t>HOA</t>
  </si>
  <si>
    <t>Average rate</t>
  </si>
  <si>
    <t>No of nights</t>
  </si>
  <si>
    <t>Total Amount</t>
  </si>
  <si>
    <t>Furniture Pack</t>
  </si>
  <si>
    <t>Total</t>
  </si>
  <si>
    <t>High Season</t>
  </si>
  <si>
    <t>Medium</t>
  </si>
  <si>
    <t>Low</t>
  </si>
  <si>
    <t>Total Income</t>
  </si>
  <si>
    <t>Gross Yield</t>
  </si>
  <si>
    <t>Annual Recurring Expenses</t>
  </si>
  <si>
    <t>Hoa</t>
  </si>
  <si>
    <t>Utilities</t>
  </si>
  <si>
    <t>Booking fees</t>
  </si>
  <si>
    <t>Total Annualr Recurring Expenses</t>
  </si>
  <si>
    <t>Net Income</t>
  </si>
  <si>
    <t>Net Yield</t>
  </si>
  <si>
    <t>Rental Income</t>
  </si>
  <si>
    <t>Cost</t>
  </si>
  <si>
    <t>Total Costs</t>
  </si>
  <si>
    <t>Days per Year</t>
  </si>
  <si>
    <t>Per Month</t>
  </si>
  <si>
    <t>Other Cost</t>
  </si>
  <si>
    <t>Per Year</t>
  </si>
  <si>
    <t>Other Expenses</t>
  </si>
  <si>
    <t>Per Day</t>
  </si>
  <si>
    <t>Per Season</t>
  </si>
  <si>
    <t>Estimate porcentages of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</si>
</sst>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"/>
    <numFmt numFmtId="165" formatCode="_-* #,##0.00_-;\-* #,##0.00_-;_-* &quot;-&quot;??_-;_-@"/>
    <numFmt numFmtId="166" formatCode="0.0%"/>
  </numFmts>
  <fonts count="7" x14ac:knownFonts="1">
    <font>
      <sz val="12"/>
      <color theme="1"/>
      <name val="Calibri"/>
      <scheme val="minor"/>
    </font>
    <font>
      <sz val="10"/>
      <color theme="1"/>
      <name val="Calibri"/>
      <family val="2"/>
    </font>
    <font>
      <sz val="10"/>
      <color rgb="FF2F5496"/>
      <name val="Calibri"/>
      <family val="2"/>
    </font>
    <font>
      <b/>
      <i/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164" fontId="2" fillId="0" borderId="0" xfId="0" applyNumberFormat="1" applyFont="1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9" fontId="2" fillId="0" borderId="2" xfId="0" applyNumberFormat="1" applyFont="1" applyBorder="1"/>
    <xf numFmtId="0" fontId="1" fillId="0" borderId="2" xfId="0" applyFont="1" applyBorder="1" applyAlignment="1"/>
    <xf numFmtId="0" fontId="2" fillId="0" borderId="2" xfId="0" applyFont="1" applyBorder="1"/>
    <xf numFmtId="10" fontId="2" fillId="0" borderId="2" xfId="0" applyNumberFormat="1" applyFont="1" applyBorder="1"/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1" fillId="0" borderId="2" xfId="0" applyNumberFormat="1" applyFont="1" applyBorder="1"/>
    <xf numFmtId="0" fontId="5" fillId="0" borderId="3" xfId="0" applyFont="1" applyBorder="1"/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/>
    <xf numFmtId="164" fontId="5" fillId="0" borderId="0" xfId="0" applyNumberFormat="1" applyFont="1"/>
    <xf numFmtId="165" fontId="5" fillId="0" borderId="0" xfId="0" applyNumberFormat="1" applyFont="1"/>
    <xf numFmtId="165" fontId="1" fillId="0" borderId="2" xfId="0" applyNumberFormat="1" applyFont="1" applyBorder="1"/>
    <xf numFmtId="165" fontId="5" fillId="0" borderId="3" xfId="0" applyNumberFormat="1" applyFont="1" applyBorder="1"/>
    <xf numFmtId="0" fontId="5" fillId="0" borderId="0" xfId="0" applyFont="1" applyAlignment="1"/>
    <xf numFmtId="0" fontId="1" fillId="0" borderId="0" xfId="0" applyFont="1" applyAlignment="1"/>
    <xf numFmtId="10" fontId="1" fillId="0" borderId="0" xfId="0" applyNumberFormat="1" applyFont="1"/>
    <xf numFmtId="0" fontId="5" fillId="0" borderId="4" xfId="0" applyFont="1" applyBorder="1" applyAlignment="1"/>
    <xf numFmtId="164" fontId="5" fillId="0" borderId="4" xfId="0" applyNumberFormat="1" applyFont="1" applyBorder="1"/>
    <xf numFmtId="0" fontId="5" fillId="0" borderId="4" xfId="0" applyFont="1" applyBorder="1"/>
    <xf numFmtId="10" fontId="5" fillId="0" borderId="4" xfId="0" applyNumberFormat="1" applyFont="1" applyBorder="1"/>
    <xf numFmtId="166" fontId="1" fillId="0" borderId="0" xfId="0" applyNumberFormat="1" applyFont="1"/>
    <xf numFmtId="9" fontId="1" fillId="0" borderId="0" xfId="0" applyNumberFormat="1" applyFont="1"/>
    <xf numFmtId="0" fontId="5" fillId="0" borderId="3" xfId="0" applyFont="1" applyBorder="1" applyAlignment="1"/>
    <xf numFmtId="9" fontId="5" fillId="0" borderId="0" xfId="0" applyNumberFormat="1" applyFont="1"/>
    <xf numFmtId="0" fontId="5" fillId="0" borderId="5" xfId="0" applyFont="1" applyBorder="1"/>
    <xf numFmtId="164" fontId="5" fillId="0" borderId="5" xfId="0" applyNumberFormat="1" applyFont="1" applyBorder="1"/>
    <xf numFmtId="0" fontId="5" fillId="0" borderId="5" xfId="0" applyFont="1" applyBorder="1" applyAlignment="1"/>
    <xf numFmtId="10" fontId="5" fillId="0" borderId="5" xfId="0" applyNumberFormat="1" applyFont="1" applyBorder="1"/>
    <xf numFmtId="0" fontId="1" fillId="0" borderId="6" xfId="0" applyFont="1" applyBorder="1"/>
    <xf numFmtId="164" fontId="1" fillId="0" borderId="7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5" xfId="0" applyNumberFormat="1" applyFont="1" applyBorder="1"/>
    <xf numFmtId="0" fontId="1" fillId="0" borderId="5" xfId="0" applyFont="1" applyBorder="1"/>
    <xf numFmtId="164" fontId="1" fillId="0" borderId="12" xfId="0" applyNumberFormat="1" applyFont="1" applyBorder="1"/>
    <xf numFmtId="43" fontId="2" fillId="0" borderId="2" xfId="1" applyFont="1" applyBorder="1"/>
    <xf numFmtId="9" fontId="2" fillId="0" borderId="2" xfId="1" applyNumberFormat="1" applyFont="1" applyBorder="1"/>
    <xf numFmtId="9" fontId="2" fillId="0" borderId="2" xfId="2" applyFont="1" applyBorder="1"/>
    <xf numFmtId="164" fontId="2" fillId="3" borderId="2" xfId="0" applyNumberFormat="1" applyFont="1" applyFill="1" applyBorder="1"/>
    <xf numFmtId="9" fontId="2" fillId="3" borderId="2" xfId="2" applyFont="1" applyFill="1" applyBorder="1"/>
    <xf numFmtId="10" fontId="2" fillId="3" borderId="2" xfId="0" applyNumberFormat="1" applyFont="1" applyFill="1" applyBorder="1"/>
    <xf numFmtId="43" fontId="2" fillId="3" borderId="2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C0C0C"/>
  </sheetPr>
  <dimension ref="A1:Z1000"/>
  <sheetViews>
    <sheetView showGridLines="0" workbookViewId="0">
      <pane xSplit="2" ySplit="5" topLeftCell="C20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25" defaultRowHeight="15" customHeight="1" x14ac:dyDescent="0.25"/>
  <cols>
    <col min="1" max="1" width="4" customWidth="1"/>
    <col min="2" max="2" width="28.875" customWidth="1"/>
    <col min="3" max="3" width="11" customWidth="1"/>
    <col min="4" max="4" width="19.625" customWidth="1"/>
    <col min="5" max="6" width="11" customWidth="1"/>
    <col min="7" max="26" width="10.5" customWidth="1"/>
  </cols>
  <sheetData>
    <row r="1" spans="1:26" ht="12.75" customHeight="1" x14ac:dyDescent="0.25">
      <c r="A1" s="1"/>
      <c r="B1" s="1"/>
      <c r="C1" s="2"/>
      <c r="D1" s="3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5" t="s">
        <v>0</v>
      </c>
      <c r="C2" s="2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 t="s">
        <v>1</v>
      </c>
      <c r="C3" s="2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2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7" t="s">
        <v>2</v>
      </c>
      <c r="C5" s="7" t="s">
        <v>3</v>
      </c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8" t="s">
        <v>4</v>
      </c>
      <c r="C6" s="9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0" t="s">
        <v>5</v>
      </c>
      <c r="C7" s="11">
        <v>250000</v>
      </c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0" t="s">
        <v>6</v>
      </c>
      <c r="C8" s="11">
        <v>10000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0" t="s">
        <v>7</v>
      </c>
      <c r="C9" s="13">
        <v>7.0000000000000007E-2</v>
      </c>
      <c r="D9" s="12" t="s">
        <v>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9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 t="s">
        <v>9</v>
      </c>
      <c r="C11" s="9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4" t="s">
        <v>10</v>
      </c>
      <c r="C12" s="11">
        <v>100</v>
      </c>
      <c r="D12" s="12" t="s">
        <v>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4" t="s">
        <v>11</v>
      </c>
      <c r="C13" s="11">
        <v>70</v>
      </c>
      <c r="D13" s="12" t="s">
        <v>50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4" t="s">
        <v>12</v>
      </c>
      <c r="C14" s="11">
        <v>50</v>
      </c>
      <c r="D14" s="12" t="s">
        <v>50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9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8" t="s">
        <v>13</v>
      </c>
      <c r="C16" s="2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0" t="s">
        <v>14</v>
      </c>
      <c r="C17" s="15">
        <v>120</v>
      </c>
      <c r="D17" s="12" t="s">
        <v>45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0" t="s">
        <v>15</v>
      </c>
      <c r="C18" s="15">
        <v>120</v>
      </c>
      <c r="D18" s="12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0" t="s">
        <v>16</v>
      </c>
      <c r="C19" s="15">
        <v>120</v>
      </c>
      <c r="D19" s="12" t="s">
        <v>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8" t="s">
        <v>52</v>
      </c>
      <c r="C21" s="2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0" t="s">
        <v>14</v>
      </c>
      <c r="C22" s="59">
        <v>0.8</v>
      </c>
      <c r="D22" s="12" t="s">
        <v>51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0" t="s">
        <v>15</v>
      </c>
      <c r="C23" s="59">
        <v>0.7</v>
      </c>
      <c r="D23" s="12" t="s">
        <v>51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0" t="s">
        <v>16</v>
      </c>
      <c r="C24" s="59">
        <v>0.6</v>
      </c>
      <c r="D24" s="12" t="s">
        <v>51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9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8" t="s">
        <v>19</v>
      </c>
      <c r="C26" s="9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0" t="s">
        <v>20</v>
      </c>
      <c r="C27" s="59">
        <v>0.05</v>
      </c>
      <c r="D27" s="12" t="s">
        <v>46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0" t="s">
        <v>21</v>
      </c>
      <c r="C28" s="58">
        <v>0.03</v>
      </c>
      <c r="D28" s="12" t="s">
        <v>46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0" t="s">
        <v>22</v>
      </c>
      <c r="C29" s="11">
        <v>250</v>
      </c>
      <c r="D29" s="12" t="s">
        <v>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0" t="s">
        <v>23</v>
      </c>
      <c r="C30" s="16">
        <v>6.0000000000000001E-3</v>
      </c>
      <c r="D30" s="12" t="s">
        <v>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0" t="s">
        <v>24</v>
      </c>
      <c r="C31" s="57">
        <v>200</v>
      </c>
      <c r="D31" s="12" t="s">
        <v>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0" t="s">
        <v>47</v>
      </c>
      <c r="C32" s="57">
        <v>1500</v>
      </c>
      <c r="D32" s="12" t="s">
        <v>48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2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2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2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2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2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2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2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2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2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2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2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2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2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2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2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2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2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2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2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2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2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2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2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2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2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2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2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2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2"/>
      <c r="D61" s="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2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2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2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2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2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2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2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2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2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2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2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2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2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2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2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2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2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2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2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2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2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2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2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2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2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2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2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2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2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2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2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2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2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2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2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2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2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2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2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2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2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2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2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2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2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2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2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2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2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2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2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2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2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2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2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2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2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2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2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2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2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2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2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2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2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2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2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2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2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2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2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2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2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2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2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2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2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2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2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2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2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2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2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2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2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2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2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2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2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2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2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2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2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2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2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2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2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2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2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2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2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2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2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2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2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2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2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2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2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2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2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2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2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2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2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2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2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2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2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2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2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2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2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2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2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2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2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2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2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2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2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2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2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2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2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2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2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2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2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2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2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2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2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2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2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2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2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2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2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2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2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2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2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2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2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2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2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2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2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2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2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2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2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2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2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2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2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2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2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2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2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2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2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2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2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2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2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2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2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2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2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2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2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2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2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2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2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2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2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2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2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2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2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2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2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2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2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2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2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2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2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2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2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2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2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2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2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2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2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2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2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2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2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2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2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2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2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2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2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2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2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2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2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2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2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2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2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2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2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2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2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2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2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2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2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2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2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2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2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2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2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2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2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2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2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2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2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2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2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2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2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2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2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2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2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2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2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2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2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2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2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2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2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2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2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2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2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2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2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2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2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2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2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2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2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2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2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2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2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2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2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2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2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2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2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2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2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2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2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2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2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2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2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2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2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2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2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2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2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2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2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2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2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2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2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2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2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2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2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2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2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2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2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2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2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2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2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2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2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2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2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2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2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2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2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2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2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2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2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2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2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2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2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2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2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2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2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2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2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2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2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2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2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2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2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2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2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2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2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2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2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2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2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2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2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2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2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2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2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2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2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2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2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2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2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2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2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2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2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2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2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2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2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2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2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2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2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2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2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2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2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2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2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2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2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2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2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2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2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2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2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2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2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2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2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2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2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2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2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2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2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2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2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2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2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2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2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2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2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2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2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2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2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2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2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2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2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2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2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2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2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2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2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2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2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2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2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2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2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2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2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2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2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2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2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2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2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2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2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2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2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2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2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2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2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2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2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2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2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2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2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2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2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2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2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2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2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2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2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2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2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2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2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2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2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2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2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2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2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2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2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2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2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2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2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2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2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2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2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2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2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2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2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2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2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2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2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2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2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2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2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2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2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2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2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2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2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2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2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2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2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2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2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2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2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2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2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2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2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2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2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2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2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2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2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2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2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2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2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2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2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2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2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2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2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2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2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2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2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2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2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2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2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2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2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2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2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2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2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2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2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2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2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2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2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2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2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2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2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2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2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2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2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2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2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2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2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2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2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2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2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2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2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2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2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2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2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2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2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2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2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2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2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2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2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2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2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2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2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2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2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2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2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2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2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2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2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2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2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2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2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2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2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2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2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2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2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2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2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2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2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2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2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2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2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2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2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2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2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2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2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2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2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2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2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2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2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2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2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2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2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2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2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2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2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2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2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2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2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2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2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2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2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2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2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2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2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2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2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2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2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2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2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2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2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2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2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2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2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2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2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2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2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2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2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2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2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2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2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2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2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2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2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2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2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2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2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2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2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2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2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2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2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2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2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2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2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2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2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2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2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2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2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2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2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2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2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2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2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2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2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2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2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2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2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2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2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2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2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2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2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2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2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2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2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2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2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2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2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2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2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2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2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2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2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2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2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2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2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2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2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2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2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2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2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2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2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2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2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2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2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2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2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2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2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2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2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2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2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2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2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2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2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2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2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2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2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2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2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2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2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2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2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2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2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2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2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2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2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2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2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2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2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2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2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2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2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2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2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2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2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2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2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2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2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2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2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2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2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2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2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2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2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2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2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2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2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2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2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2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2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2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2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2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2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2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2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2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2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2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2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2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2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2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2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2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2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2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2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2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2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2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2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2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2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2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2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2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2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2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2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2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2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2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2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2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2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2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2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2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2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2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2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2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2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2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2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2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2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2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2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2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2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2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2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2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2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2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2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2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2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2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2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2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2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2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2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2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2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2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2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2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2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2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2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2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2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2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2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2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2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2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2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2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2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2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2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2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2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2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2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2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2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2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2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2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2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2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2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2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2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2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2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2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2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2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2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2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2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2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2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2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2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2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2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2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2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2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2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2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2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2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2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2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2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2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2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2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2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2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2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2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2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2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2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2"/>
      <c r="D987" s="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2"/>
      <c r="D988" s="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2"/>
      <c r="D989" s="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2"/>
      <c r="D990" s="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2"/>
      <c r="D991" s="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2"/>
      <c r="D992" s="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2"/>
      <c r="D993" s="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2"/>
      <c r="D994" s="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2"/>
      <c r="D995" s="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2"/>
      <c r="D996" s="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2"/>
      <c r="D997" s="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2"/>
      <c r="D998" s="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2"/>
      <c r="D999" s="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2"/>
      <c r="D1000" s="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F7F7F"/>
  </sheetPr>
  <dimension ref="A1:Z1001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1.25" defaultRowHeight="15" customHeight="1" outlineLevelRow="1" outlineLevelCol="1" x14ac:dyDescent="0.25"/>
  <cols>
    <col min="1" max="1" width="3.5" customWidth="1"/>
    <col min="2" max="2" width="23.125" customWidth="1"/>
    <col min="3" max="4" width="14.5" customWidth="1" outlineLevel="1"/>
    <col min="5" max="5" width="13.5" customWidth="1"/>
    <col min="6" max="6" width="11" customWidth="1"/>
    <col min="7" max="26" width="10.5" customWidth="1"/>
  </cols>
  <sheetData>
    <row r="1" spans="1:26" ht="12.75" customHeight="1" x14ac:dyDescent="0.25">
      <c r="A1" s="1"/>
      <c r="B1" s="5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7" t="s">
        <v>25</v>
      </c>
      <c r="D2" s="18" t="s">
        <v>26</v>
      </c>
      <c r="E2" s="19" t="s">
        <v>27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8" t="s">
        <v>4</v>
      </c>
      <c r="C3" s="20"/>
      <c r="D3" s="21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0" t="s">
        <v>5</v>
      </c>
      <c r="C4" s="23"/>
      <c r="D4" s="10"/>
      <c r="E4" s="23">
        <f>'Inputs ST'!C7</f>
        <v>250000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0" t="s">
        <v>7</v>
      </c>
      <c r="C5" s="23"/>
      <c r="D5" s="10"/>
      <c r="E5" s="23">
        <f>'Inputs ST'!C7*'Inputs ST'!C9</f>
        <v>17500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0" t="s">
        <v>28</v>
      </c>
      <c r="C6" s="23"/>
      <c r="D6" s="10"/>
      <c r="E6" s="23">
        <f>'Inputs ST'!C8</f>
        <v>10000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8"/>
      <c r="B7" s="24" t="s">
        <v>29</v>
      </c>
      <c r="C7" s="25"/>
      <c r="D7" s="26"/>
      <c r="E7" s="27">
        <f>SUM(E4:E6)</f>
        <v>277500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8"/>
      <c r="B8" s="8"/>
      <c r="C8" s="28"/>
      <c r="D8" s="8"/>
      <c r="E8" s="2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outlineLevel="1" x14ac:dyDescent="0.25">
      <c r="A9" s="1"/>
      <c r="B9" s="10" t="s">
        <v>30</v>
      </c>
      <c r="C9" s="23">
        <f>'Inputs ST'!C12</f>
        <v>100</v>
      </c>
      <c r="D9" s="10">
        <f>'Inputs ST'!C17*'Inputs ST'!C22</f>
        <v>96</v>
      </c>
      <c r="E9" s="30">
        <f t="shared" ref="E9:E11" si="0">C9*D9</f>
        <v>9600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outlineLevel="1" x14ac:dyDescent="0.25">
      <c r="A10" s="1"/>
      <c r="B10" s="10" t="s">
        <v>31</v>
      </c>
      <c r="C10" s="23">
        <f>'Inputs ST'!C13</f>
        <v>70</v>
      </c>
      <c r="D10" s="10">
        <f>'Inputs ST'!C18*'Inputs ST'!C23</f>
        <v>84</v>
      </c>
      <c r="E10" s="30">
        <f t="shared" si="0"/>
        <v>5880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outlineLevel="1" x14ac:dyDescent="0.25">
      <c r="A11" s="1"/>
      <c r="B11" s="10" t="s">
        <v>32</v>
      </c>
      <c r="C11" s="23">
        <f>'Inputs ST'!C14</f>
        <v>50</v>
      </c>
      <c r="D11" s="10">
        <f>'Inputs ST'!C19*'Inputs ST'!C24</f>
        <v>72</v>
      </c>
      <c r="E11" s="30">
        <f t="shared" si="0"/>
        <v>3600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outlineLevel="1" x14ac:dyDescent="0.25">
      <c r="A12" s="1"/>
      <c r="B12" s="1"/>
      <c r="C12" s="3"/>
      <c r="D12" s="1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8"/>
      <c r="B13" s="24" t="s">
        <v>33</v>
      </c>
      <c r="C13" s="27"/>
      <c r="D13" s="27">
        <f t="shared" ref="D13" si="1">SUM(D8:D12)</f>
        <v>252</v>
      </c>
      <c r="E13" s="31">
        <f>SUM(E8:E12)</f>
        <v>19080</v>
      </c>
      <c r="F13" s="8"/>
      <c r="G13" s="3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1"/>
      <c r="B14" s="33"/>
      <c r="C14" s="3"/>
      <c r="D14" s="1"/>
      <c r="E14" s="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35" t="s">
        <v>34</v>
      </c>
      <c r="C15" s="36"/>
      <c r="D15" s="37"/>
      <c r="E15" s="38">
        <f>E13/E7</f>
        <v>6.8756756756756757E-2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8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35" t="s">
        <v>35</v>
      </c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3"/>
      <c r="D18" s="1"/>
      <c r="E18" s="3"/>
      <c r="F18" s="3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0" t="s">
        <v>20</v>
      </c>
      <c r="C19" s="23"/>
      <c r="D19" s="10"/>
      <c r="E19" s="23">
        <f>E13*'Inputs ST'!C27</f>
        <v>954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0" t="s">
        <v>38</v>
      </c>
      <c r="C20" s="23"/>
      <c r="D20" s="10"/>
      <c r="E20" s="23">
        <f>'Inputs ST'!C28*E13</f>
        <v>572.4</v>
      </c>
      <c r="F20" s="4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0" t="s">
        <v>37</v>
      </c>
      <c r="C21" s="23"/>
      <c r="D21" s="10"/>
      <c r="E21" s="23">
        <f>'Inputs ST'!C29*12</f>
        <v>3000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0" t="s">
        <v>23</v>
      </c>
      <c r="C22" s="23"/>
      <c r="D22" s="10"/>
      <c r="E22" s="23">
        <f>E37*'Inputs ST'!C30</f>
        <v>1500</v>
      </c>
      <c r="F22" s="3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0" t="s">
        <v>36</v>
      </c>
      <c r="C23" s="23"/>
      <c r="D23" s="10"/>
      <c r="E23" s="23">
        <f>'Inputs ST'!C31*12</f>
        <v>2400</v>
      </c>
      <c r="F23" s="3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0" t="s">
        <v>49</v>
      </c>
      <c r="C24" s="23"/>
      <c r="D24" s="10"/>
      <c r="E24" s="23">
        <f>'Inputs ST'!C32</f>
        <v>1500</v>
      </c>
      <c r="F24" s="4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3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8"/>
      <c r="B26" s="41" t="s">
        <v>39</v>
      </c>
      <c r="C26" s="24"/>
      <c r="D26" s="24"/>
      <c r="E26" s="27">
        <f>SUM(E19:E25)</f>
        <v>9926.4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8"/>
      <c r="B27" s="8"/>
      <c r="C27" s="8"/>
      <c r="D27" s="8"/>
      <c r="E27" s="2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8"/>
      <c r="B28" s="41" t="s">
        <v>40</v>
      </c>
      <c r="C28" s="24"/>
      <c r="D28" s="24"/>
      <c r="E28" s="27">
        <f>E13-E26</f>
        <v>9153.6</v>
      </c>
      <c r="F28" s="42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8"/>
      <c r="B29" s="43"/>
      <c r="C29" s="43"/>
      <c r="D29" s="43"/>
      <c r="E29" s="44"/>
      <c r="F29" s="42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8"/>
      <c r="B30" s="45" t="s">
        <v>41</v>
      </c>
      <c r="C30" s="43"/>
      <c r="D30" s="43"/>
      <c r="E30" s="46">
        <f>E28/E7</f>
        <v>3.2985945945945949E-2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8"/>
      <c r="B31" s="8"/>
      <c r="C31" s="8"/>
      <c r="D31" s="8"/>
      <c r="E31" s="4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8" t="s">
        <v>19</v>
      </c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5">
      <c r="A37" s="1"/>
      <c r="B37" s="47" t="s">
        <v>5</v>
      </c>
      <c r="C37" s="48"/>
      <c r="D37" s="49"/>
      <c r="E37" s="50">
        <f>'Inputs ST'!C7</f>
        <v>250000</v>
      </c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5">
      <c r="A38" s="1"/>
      <c r="B38" s="51" t="s">
        <v>6</v>
      </c>
      <c r="C38" s="3"/>
      <c r="D38" s="1"/>
      <c r="E38" s="52">
        <f>'Inputs ST'!C8</f>
        <v>10000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5">
      <c r="A39" s="1"/>
      <c r="B39" s="53" t="s">
        <v>7</v>
      </c>
      <c r="C39" s="54"/>
      <c r="D39" s="55"/>
      <c r="E39" s="56">
        <f>E37*'Inputs ST'!C9</f>
        <v>17500</v>
      </c>
      <c r="F39" s="4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3"/>
      <c r="D40" s="1"/>
      <c r="E40" s="3"/>
      <c r="F40" s="4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3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BD22-8C10-4656-82CD-C1D9B6242850}">
  <sheetPr>
    <tabColor theme="1" tint="4.9989318521683403E-2"/>
  </sheetPr>
  <dimension ref="A1:Z986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baseColWidth="10" defaultColWidth="11.25" defaultRowHeight="15.75" x14ac:dyDescent="0.25"/>
  <cols>
    <col min="1" max="1" width="4" customWidth="1"/>
    <col min="2" max="2" width="28.875" customWidth="1"/>
    <col min="3" max="3" width="11" customWidth="1"/>
    <col min="4" max="4" width="19.625" customWidth="1"/>
    <col min="5" max="6" width="11" customWidth="1"/>
    <col min="7" max="26" width="10.5" customWidth="1"/>
  </cols>
  <sheetData>
    <row r="1" spans="1:26" ht="12.75" customHeight="1" x14ac:dyDescent="0.25">
      <c r="A1" s="1"/>
      <c r="B1" s="1"/>
      <c r="C1" s="2"/>
      <c r="D1" s="3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5" t="s">
        <v>0</v>
      </c>
      <c r="C2" s="2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 t="s">
        <v>1</v>
      </c>
      <c r="C3" s="2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2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7" t="s">
        <v>2</v>
      </c>
      <c r="C5" s="7" t="s">
        <v>3</v>
      </c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8" t="s">
        <v>4</v>
      </c>
      <c r="C6" s="9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0" t="s">
        <v>5</v>
      </c>
      <c r="C7" s="60">
        <f>'Inputs ST'!C7</f>
        <v>250000</v>
      </c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0" t="s">
        <v>6</v>
      </c>
      <c r="C8" s="60">
        <f>'Inputs ST'!C8</f>
        <v>10000</v>
      </c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0" t="s">
        <v>7</v>
      </c>
      <c r="C9" s="61">
        <f>'Inputs ST'!C9</f>
        <v>7.0000000000000007E-2</v>
      </c>
      <c r="D9" s="12" t="s">
        <v>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 t="s">
        <v>17</v>
      </c>
      <c r="C11" s="9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0" t="s">
        <v>18</v>
      </c>
      <c r="C12" s="11">
        <v>2000</v>
      </c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9"/>
      <c r="D13" s="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8" t="s">
        <v>19</v>
      </c>
      <c r="C14" s="9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0" t="s">
        <v>20</v>
      </c>
      <c r="C15" s="61">
        <f>'Inputs ST'!C27</f>
        <v>0.05</v>
      </c>
      <c r="D15" s="12" t="s">
        <v>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0" t="s">
        <v>23</v>
      </c>
      <c r="C16" s="62">
        <f>'Inputs ST'!C30</f>
        <v>6.0000000000000001E-3</v>
      </c>
      <c r="D16" s="12" t="s">
        <v>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0" t="s">
        <v>36</v>
      </c>
      <c r="C17" s="63">
        <f>'Inputs ST'!C31</f>
        <v>200</v>
      </c>
      <c r="D17" s="12" t="s">
        <v>46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0" t="s">
        <v>49</v>
      </c>
      <c r="C18" s="63">
        <f>'Inputs ST'!C32</f>
        <v>1500</v>
      </c>
      <c r="D18" s="12" t="s">
        <v>48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2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2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2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2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2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2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2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2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2"/>
      <c r="D27" s="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2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2"/>
      <c r="D29" s="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2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2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2"/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2"/>
      <c r="D33" s="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2"/>
      <c r="D34" s="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2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2"/>
      <c r="D36" s="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2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2"/>
      <c r="D38" s="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2"/>
      <c r="D39" s="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2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2"/>
      <c r="D41" s="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2"/>
      <c r="D42" s="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2"/>
      <c r="D43" s="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2"/>
      <c r="D44" s="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2"/>
      <c r="D45" s="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2"/>
      <c r="D46" s="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2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2"/>
      <c r="D48" s="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2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2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2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2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2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2"/>
      <c r="D54" s="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2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2"/>
      <c r="D56" s="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2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2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2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2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2"/>
      <c r="D61" s="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2"/>
      <c r="D62" s="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2"/>
      <c r="D63" s="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2"/>
      <c r="D64" s="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2"/>
      <c r="D65" s="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2"/>
      <c r="D66" s="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2"/>
      <c r="D67" s="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2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2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2"/>
      <c r="D70" s="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2"/>
      <c r="D71" s="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2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2"/>
      <c r="D73" s="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2"/>
      <c r="D74" s="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2"/>
      <c r="D75" s="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2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2"/>
      <c r="D77" s="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2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2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2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2"/>
      <c r="D81" s="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2"/>
      <c r="D82" s="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2"/>
      <c r="D83" s="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2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2"/>
      <c r="D85" s="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2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2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2"/>
      <c r="D88" s="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2"/>
      <c r="D89" s="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2"/>
      <c r="D90" s="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2"/>
      <c r="D91" s="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2"/>
      <c r="D92" s="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2"/>
      <c r="D93" s="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2"/>
      <c r="D94" s="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2"/>
      <c r="D95" s="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2"/>
      <c r="D96" s="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2"/>
      <c r="D97" s="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2"/>
      <c r="D98" s="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2"/>
      <c r="D99" s="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2"/>
      <c r="D100" s="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2"/>
      <c r="D101" s="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2"/>
      <c r="D102" s="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2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2"/>
      <c r="D104" s="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2"/>
      <c r="D105" s="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2"/>
      <c r="D106" s="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2"/>
      <c r="D107" s="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2"/>
      <c r="D108" s="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2"/>
      <c r="D109" s="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2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2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2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2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2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2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2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2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2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2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2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2"/>
      <c r="D121" s="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2"/>
      <c r="D122" s="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2"/>
      <c r="D123" s="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2"/>
      <c r="D124" s="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2"/>
      <c r="D125" s="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2"/>
      <c r="D126" s="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2"/>
      <c r="D127" s="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2"/>
      <c r="D128" s="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2"/>
      <c r="D129" s="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2"/>
      <c r="D130" s="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2"/>
      <c r="D131" s="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2"/>
      <c r="D132" s="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2"/>
      <c r="D133" s="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2"/>
      <c r="D134" s="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2"/>
      <c r="D135" s="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2"/>
      <c r="D136" s="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2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2"/>
      <c r="D138" s="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2"/>
      <c r="D139" s="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2"/>
      <c r="D140" s="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2"/>
      <c r="D141" s="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2"/>
      <c r="D142" s="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2"/>
      <c r="D143" s="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2"/>
      <c r="D144" s="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2"/>
      <c r="D145" s="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2"/>
      <c r="D146" s="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2"/>
      <c r="D147" s="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2"/>
      <c r="D148" s="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2"/>
      <c r="D149" s="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2"/>
      <c r="D150" s="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2"/>
      <c r="D151" s="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2"/>
      <c r="D152" s="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2"/>
      <c r="D153" s="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2"/>
      <c r="D154" s="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2"/>
      <c r="D155" s="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2"/>
      <c r="D156" s="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2"/>
      <c r="D157" s="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2"/>
      <c r="D158" s="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2"/>
      <c r="D159" s="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2"/>
      <c r="D160" s="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2"/>
      <c r="D161" s="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2"/>
      <c r="D162" s="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2"/>
      <c r="D163" s="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2"/>
      <c r="D164" s="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2"/>
      <c r="D165" s="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2"/>
      <c r="D166" s="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2"/>
      <c r="D167" s="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2"/>
      <c r="D168" s="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2"/>
      <c r="D169" s="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2"/>
      <c r="D170" s="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2"/>
      <c r="D171" s="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2"/>
      <c r="D172" s="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2"/>
      <c r="D173" s="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2"/>
      <c r="D174" s="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2"/>
      <c r="D175" s="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2"/>
      <c r="D176" s="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2"/>
      <c r="D177" s="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2"/>
      <c r="D178" s="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2"/>
      <c r="D179" s="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2"/>
      <c r="D180" s="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2"/>
      <c r="D181" s="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2"/>
      <c r="D182" s="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2"/>
      <c r="D183" s="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2"/>
      <c r="D184" s="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2"/>
      <c r="D185" s="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2"/>
      <c r="D186" s="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2"/>
      <c r="D187" s="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2"/>
      <c r="D188" s="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2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2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2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2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2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2"/>
      <c r="D194" s="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2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2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2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2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2"/>
      <c r="D199" s="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2"/>
      <c r="D200" s="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2"/>
      <c r="D201" s="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2"/>
      <c r="D202" s="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2"/>
      <c r="D203" s="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2"/>
      <c r="D204" s="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2"/>
      <c r="D205" s="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2"/>
      <c r="D206" s="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2"/>
      <c r="D207" s="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2"/>
      <c r="D208" s="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2"/>
      <c r="D209" s="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2"/>
      <c r="D210" s="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2"/>
      <c r="D211" s="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2"/>
      <c r="D212" s="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2"/>
      <c r="D213" s="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2"/>
      <c r="D214" s="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2"/>
      <c r="D215" s="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2"/>
      <c r="D216" s="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2"/>
      <c r="D217" s="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2"/>
      <c r="D218" s="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2"/>
      <c r="D219" s="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2"/>
      <c r="D220" s="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2"/>
      <c r="D221" s="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2"/>
      <c r="D222" s="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2"/>
      <c r="D223" s="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2"/>
      <c r="D224" s="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2"/>
      <c r="D225" s="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2"/>
      <c r="D226" s="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2"/>
      <c r="D227" s="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2"/>
      <c r="D228" s="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2"/>
      <c r="D229" s="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2"/>
      <c r="D230" s="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2"/>
      <c r="D231" s="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2"/>
      <c r="D232" s="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2"/>
      <c r="D233" s="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2"/>
      <c r="D234" s="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2"/>
      <c r="D235" s="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2"/>
      <c r="D236" s="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2"/>
      <c r="D237" s="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2"/>
      <c r="D238" s="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2"/>
      <c r="D239" s="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2"/>
      <c r="D240" s="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2"/>
      <c r="D241" s="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2"/>
      <c r="D242" s="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2"/>
      <c r="D243" s="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2"/>
      <c r="D244" s="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2"/>
      <c r="D245" s="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2"/>
      <c r="D246" s="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2"/>
      <c r="D247" s="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2"/>
      <c r="D248" s="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2"/>
      <c r="D249" s="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2"/>
      <c r="D250" s="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2"/>
      <c r="D251" s="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2"/>
      <c r="D252" s="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2"/>
      <c r="D253" s="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2"/>
      <c r="D254" s="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2"/>
      <c r="D255" s="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2"/>
      <c r="D256" s="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2"/>
      <c r="D257" s="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2"/>
      <c r="D258" s="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2"/>
      <c r="D259" s="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2"/>
      <c r="D260" s="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2"/>
      <c r="D261" s="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2"/>
      <c r="D262" s="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2"/>
      <c r="D263" s="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2"/>
      <c r="D264" s="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2"/>
      <c r="D265" s="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2"/>
      <c r="D266" s="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2"/>
      <c r="D267" s="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2"/>
      <c r="D268" s="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2"/>
      <c r="D269" s="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2"/>
      <c r="D270" s="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2"/>
      <c r="D271" s="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2"/>
      <c r="D272" s="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2"/>
      <c r="D273" s="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2"/>
      <c r="D274" s="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2"/>
      <c r="D275" s="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2"/>
      <c r="D276" s="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2"/>
      <c r="D277" s="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2"/>
      <c r="D278" s="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2"/>
      <c r="D279" s="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2"/>
      <c r="D280" s="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2"/>
      <c r="D281" s="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2"/>
      <c r="D282" s="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2"/>
      <c r="D283" s="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2"/>
      <c r="D284" s="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2"/>
      <c r="D285" s="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2"/>
      <c r="D286" s="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2"/>
      <c r="D287" s="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2"/>
      <c r="D288" s="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2"/>
      <c r="D289" s="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2"/>
      <c r="D290" s="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2"/>
      <c r="D291" s="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2"/>
      <c r="D292" s="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2"/>
      <c r="D293" s="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2"/>
      <c r="D294" s="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2"/>
      <c r="D295" s="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2"/>
      <c r="D296" s="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2"/>
      <c r="D297" s="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2"/>
      <c r="D298" s="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2"/>
      <c r="D299" s="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2"/>
      <c r="D300" s="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2"/>
      <c r="D301" s="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2"/>
      <c r="D302" s="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2"/>
      <c r="D303" s="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2"/>
      <c r="D304" s="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2"/>
      <c r="D305" s="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2"/>
      <c r="D306" s="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2"/>
      <c r="D307" s="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2"/>
      <c r="D308" s="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2"/>
      <c r="D309" s="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2"/>
      <c r="D310" s="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2"/>
      <c r="D311" s="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2"/>
      <c r="D312" s="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2"/>
      <c r="D313" s="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2"/>
      <c r="D314" s="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2"/>
      <c r="D315" s="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2"/>
      <c r="D316" s="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2"/>
      <c r="D317" s="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2"/>
      <c r="D318" s="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2"/>
      <c r="D319" s="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2"/>
      <c r="D320" s="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2"/>
      <c r="D321" s="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2"/>
      <c r="D322" s="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2"/>
      <c r="D323" s="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2"/>
      <c r="D324" s="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2"/>
      <c r="D325" s="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2"/>
      <c r="D326" s="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2"/>
      <c r="D327" s="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2"/>
      <c r="D328" s="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2"/>
      <c r="D329" s="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2"/>
      <c r="D330" s="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2"/>
      <c r="D331" s="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2"/>
      <c r="D332" s="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2"/>
      <c r="D333" s="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2"/>
      <c r="D334" s="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2"/>
      <c r="D335" s="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2"/>
      <c r="D336" s="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2"/>
      <c r="D337" s="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2"/>
      <c r="D338" s="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2"/>
      <c r="D339" s="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2"/>
      <c r="D340" s="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2"/>
      <c r="D341" s="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2"/>
      <c r="D342" s="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2"/>
      <c r="D343" s="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2"/>
      <c r="D344" s="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2"/>
      <c r="D345" s="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2"/>
      <c r="D346" s="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2"/>
      <c r="D347" s="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2"/>
      <c r="D348" s="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2"/>
      <c r="D349" s="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2"/>
      <c r="D350" s="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2"/>
      <c r="D351" s="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2"/>
      <c r="D352" s="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2"/>
      <c r="D353" s="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2"/>
      <c r="D354" s="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2"/>
      <c r="D355" s="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2"/>
      <c r="D356" s="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2"/>
      <c r="D357" s="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2"/>
      <c r="D358" s="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2"/>
      <c r="D359" s="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2"/>
      <c r="D360" s="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2"/>
      <c r="D361" s="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2"/>
      <c r="D362" s="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2"/>
      <c r="D363" s="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2"/>
      <c r="D364" s="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2"/>
      <c r="D365" s="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2"/>
      <c r="D366" s="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2"/>
      <c r="D367" s="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2"/>
      <c r="D368" s="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2"/>
      <c r="D369" s="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2"/>
      <c r="D370" s="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2"/>
      <c r="D371" s="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2"/>
      <c r="D372" s="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2"/>
      <c r="D373" s="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2"/>
      <c r="D374" s="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2"/>
      <c r="D375" s="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2"/>
      <c r="D376" s="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2"/>
      <c r="D377" s="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2"/>
      <c r="D378" s="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2"/>
      <c r="D379" s="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2"/>
      <c r="D380" s="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2"/>
      <c r="D381" s="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2"/>
      <c r="D382" s="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2"/>
      <c r="D383" s="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2"/>
      <c r="D384" s="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2"/>
      <c r="D385" s="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2"/>
      <c r="D386" s="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2"/>
      <c r="D387" s="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2"/>
      <c r="D388" s="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2"/>
      <c r="D389" s="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2"/>
      <c r="D390" s="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2"/>
      <c r="D391" s="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2"/>
      <c r="D392" s="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2"/>
      <c r="D393" s="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2"/>
      <c r="D394" s="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2"/>
      <c r="D395" s="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2"/>
      <c r="D396" s="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2"/>
      <c r="D397" s="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2"/>
      <c r="D398" s="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2"/>
      <c r="D399" s="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2"/>
      <c r="D400" s="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2"/>
      <c r="D401" s="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2"/>
      <c r="D402" s="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2"/>
      <c r="D403" s="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2"/>
      <c r="D404" s="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2"/>
      <c r="D405" s="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2"/>
      <c r="D406" s="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2"/>
      <c r="D407" s="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2"/>
      <c r="D408" s="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2"/>
      <c r="D409" s="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2"/>
      <c r="D410" s="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2"/>
      <c r="D411" s="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2"/>
      <c r="D412" s="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2"/>
      <c r="D413" s="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2"/>
      <c r="D414" s="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2"/>
      <c r="D415" s="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2"/>
      <c r="D416" s="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2"/>
      <c r="D417" s="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2"/>
      <c r="D418" s="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2"/>
      <c r="D419" s="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2"/>
      <c r="D420" s="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2"/>
      <c r="D421" s="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2"/>
      <c r="D422" s="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2"/>
      <c r="D423" s="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2"/>
      <c r="D424" s="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2"/>
      <c r="D425" s="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2"/>
      <c r="D426" s="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2"/>
      <c r="D427" s="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2"/>
      <c r="D428" s="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2"/>
      <c r="D429" s="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2"/>
      <c r="D430" s="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2"/>
      <c r="D431" s="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2"/>
      <c r="D432" s="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2"/>
      <c r="D433" s="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2"/>
      <c r="D434" s="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2"/>
      <c r="D435" s="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2"/>
      <c r="D436" s="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2"/>
      <c r="D437" s="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2"/>
      <c r="D438" s="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2"/>
      <c r="D439" s="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2"/>
      <c r="D440" s="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2"/>
      <c r="D441" s="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2"/>
      <c r="D442" s="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2"/>
      <c r="D443" s="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2"/>
      <c r="D444" s="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2"/>
      <c r="D445" s="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2"/>
      <c r="D446" s="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2"/>
      <c r="D447" s="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2"/>
      <c r="D448" s="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2"/>
      <c r="D449" s="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2"/>
      <c r="D450" s="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2"/>
      <c r="D451" s="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2"/>
      <c r="D452" s="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2"/>
      <c r="D453" s="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2"/>
      <c r="D454" s="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2"/>
      <c r="D455" s="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2"/>
      <c r="D456" s="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2"/>
      <c r="D457" s="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2"/>
      <c r="D458" s="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2"/>
      <c r="D459" s="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2"/>
      <c r="D460" s="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2"/>
      <c r="D461" s="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2"/>
      <c r="D462" s="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2"/>
      <c r="D463" s="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2"/>
      <c r="D464" s="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2"/>
      <c r="D465" s="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2"/>
      <c r="D466" s="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2"/>
      <c r="D467" s="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2"/>
      <c r="D468" s="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2"/>
      <c r="D469" s="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2"/>
      <c r="D470" s="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2"/>
      <c r="D471" s="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2"/>
      <c r="D472" s="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2"/>
      <c r="D473" s="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2"/>
      <c r="D474" s="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2"/>
      <c r="D475" s="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2"/>
      <c r="D476" s="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2"/>
      <c r="D477" s="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2"/>
      <c r="D478" s="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2"/>
      <c r="D479" s="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2"/>
      <c r="D480" s="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2"/>
      <c r="D481" s="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2"/>
      <c r="D482" s="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2"/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2"/>
      <c r="D484" s="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2"/>
      <c r="D485" s="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2"/>
      <c r="D486" s="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2"/>
      <c r="D487" s="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2"/>
      <c r="D488" s="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2"/>
      <c r="D489" s="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2"/>
      <c r="D490" s="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2"/>
      <c r="D491" s="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2"/>
      <c r="D492" s="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2"/>
      <c r="D493" s="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2"/>
      <c r="D494" s="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2"/>
      <c r="D495" s="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2"/>
      <c r="D496" s="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2"/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2"/>
      <c r="D498" s="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2"/>
      <c r="D499" s="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2"/>
      <c r="D500" s="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2"/>
      <c r="D501" s="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2"/>
      <c r="D502" s="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2"/>
      <c r="D503" s="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2"/>
      <c r="D504" s="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2"/>
      <c r="D505" s="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2"/>
      <c r="D506" s="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2"/>
      <c r="D507" s="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2"/>
      <c r="D508" s="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2"/>
      <c r="D509" s="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2"/>
      <c r="D510" s="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2"/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2"/>
      <c r="D512" s="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2"/>
      <c r="D513" s="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2"/>
      <c r="D514" s="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2"/>
      <c r="D515" s="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2"/>
      <c r="D516" s="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2"/>
      <c r="D517" s="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2"/>
      <c r="D518" s="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2"/>
      <c r="D519" s="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2"/>
      <c r="D520" s="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2"/>
      <c r="D521" s="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2"/>
      <c r="D522" s="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2"/>
      <c r="D523" s="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2"/>
      <c r="D524" s="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2"/>
      <c r="D525" s="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2"/>
      <c r="D526" s="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2"/>
      <c r="D527" s="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2"/>
      <c r="D528" s="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2"/>
      <c r="D529" s="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2"/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2"/>
      <c r="D531" s="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2"/>
      <c r="D532" s="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2"/>
      <c r="D533" s="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2"/>
      <c r="D534" s="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2"/>
      <c r="D535" s="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2"/>
      <c r="D536" s="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2"/>
      <c r="D537" s="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2"/>
      <c r="D538" s="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2"/>
      <c r="D539" s="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2"/>
      <c r="D540" s="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2"/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2"/>
      <c r="D542" s="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2"/>
      <c r="D543" s="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2"/>
      <c r="D544" s="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2"/>
      <c r="D545" s="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2"/>
      <c r="D546" s="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2"/>
      <c r="D547" s="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2"/>
      <c r="D548" s="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2"/>
      <c r="D549" s="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2"/>
      <c r="D550" s="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2"/>
      <c r="D551" s="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2"/>
      <c r="D552" s="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2"/>
      <c r="D553" s="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2"/>
      <c r="D554" s="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2"/>
      <c r="D555" s="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2"/>
      <c r="D556" s="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2"/>
      <c r="D557" s="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2"/>
      <c r="D558" s="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2"/>
      <c r="D559" s="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2"/>
      <c r="D560" s="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2"/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2"/>
      <c r="D562" s="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2"/>
      <c r="D563" s="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2"/>
      <c r="D564" s="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2"/>
      <c r="D565" s="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2"/>
      <c r="D566" s="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2"/>
      <c r="D567" s="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2"/>
      <c r="D568" s="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2"/>
      <c r="D569" s="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2"/>
      <c r="D570" s="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2"/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2"/>
      <c r="D572" s="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2"/>
      <c r="D573" s="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2"/>
      <c r="D574" s="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2"/>
      <c r="D575" s="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2"/>
      <c r="D576" s="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2"/>
      <c r="D577" s="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2"/>
      <c r="D578" s="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2"/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2"/>
      <c r="D580" s="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2"/>
      <c r="D581" s="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2"/>
      <c r="D582" s="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2"/>
      <c r="D583" s="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2"/>
      <c r="D584" s="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2"/>
      <c r="D585" s="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2"/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2"/>
      <c r="D587" s="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2"/>
      <c r="D588" s="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2"/>
      <c r="D589" s="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2"/>
      <c r="D590" s="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2"/>
      <c r="D591" s="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2"/>
      <c r="D592" s="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2"/>
      <c r="D593" s="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2"/>
      <c r="D594" s="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2"/>
      <c r="D595" s="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2"/>
      <c r="D596" s="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2"/>
      <c r="D597" s="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2"/>
      <c r="D598" s="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2"/>
      <c r="D599" s="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2"/>
      <c r="D600" s="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2"/>
      <c r="D601" s="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2"/>
      <c r="D602" s="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2"/>
      <c r="D603" s="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2"/>
      <c r="D604" s="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2"/>
      <c r="D605" s="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2"/>
      <c r="D606" s="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2"/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2"/>
      <c r="D608" s="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2"/>
      <c r="D609" s="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2"/>
      <c r="D610" s="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2"/>
      <c r="D611" s="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2"/>
      <c r="D612" s="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2"/>
      <c r="D613" s="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2"/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2"/>
      <c r="D615" s="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2"/>
      <c r="D616" s="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2"/>
      <c r="D617" s="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2"/>
      <c r="D618" s="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2"/>
      <c r="D619" s="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2"/>
      <c r="D620" s="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2"/>
      <c r="D621" s="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2"/>
      <c r="D622" s="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2"/>
      <c r="D623" s="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2"/>
      <c r="D624" s="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2"/>
      <c r="D625" s="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2"/>
      <c r="D626" s="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2"/>
      <c r="D627" s="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2"/>
      <c r="D628" s="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2"/>
      <c r="D629" s="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2"/>
      <c r="D630" s="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2"/>
      <c r="D631" s="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2"/>
      <c r="D632" s="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2"/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2"/>
      <c r="D634" s="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2"/>
      <c r="D635" s="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2"/>
      <c r="D636" s="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2"/>
      <c r="D637" s="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2"/>
      <c r="D638" s="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2"/>
      <c r="D639" s="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2"/>
      <c r="D640" s="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2"/>
      <c r="D641" s="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2"/>
      <c r="D642" s="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2"/>
      <c r="D643" s="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2"/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2"/>
      <c r="D645" s="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2"/>
      <c r="D646" s="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2"/>
      <c r="D647" s="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2"/>
      <c r="D648" s="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2"/>
      <c r="D649" s="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2"/>
      <c r="D650" s="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2"/>
      <c r="D651" s="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2"/>
      <c r="D652" s="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2"/>
      <c r="D653" s="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2"/>
      <c r="D654" s="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2"/>
      <c r="D655" s="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2"/>
      <c r="D656" s="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2"/>
      <c r="D657" s="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2"/>
      <c r="D658" s="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2"/>
      <c r="D659" s="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2"/>
      <c r="D660" s="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2"/>
      <c r="D661" s="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2"/>
      <c r="D662" s="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2"/>
      <c r="D663" s="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2"/>
      <c r="D664" s="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2"/>
      <c r="D665" s="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2"/>
      <c r="D666" s="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2"/>
      <c r="D667" s="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2"/>
      <c r="D668" s="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2"/>
      <c r="D669" s="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2"/>
      <c r="D670" s="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2"/>
      <c r="D671" s="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2"/>
      <c r="D672" s="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2"/>
      <c r="D673" s="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2"/>
      <c r="D674" s="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2"/>
      <c r="D675" s="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2"/>
      <c r="D676" s="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2"/>
      <c r="D677" s="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2"/>
      <c r="D678" s="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2"/>
      <c r="D679" s="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2"/>
      <c r="D680" s="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2"/>
      <c r="D681" s="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2"/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2"/>
      <c r="D683" s="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2"/>
      <c r="D684" s="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2"/>
      <c r="D685" s="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2"/>
      <c r="D686" s="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2"/>
      <c r="D687" s="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2"/>
      <c r="D688" s="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2"/>
      <c r="D689" s="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2"/>
      <c r="D690" s="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2"/>
      <c r="D691" s="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2"/>
      <c r="D692" s="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2"/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2"/>
      <c r="D694" s="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2"/>
      <c r="D695" s="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2"/>
      <c r="D696" s="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2"/>
      <c r="D697" s="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2"/>
      <c r="D698" s="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2"/>
      <c r="D699" s="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2"/>
      <c r="D700" s="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2"/>
      <c r="D701" s="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2"/>
      <c r="D702" s="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2"/>
      <c r="D703" s="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2"/>
      <c r="D704" s="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2"/>
      <c r="D705" s="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2"/>
      <c r="D706" s="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2"/>
      <c r="D707" s="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2"/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2"/>
      <c r="D709" s="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2"/>
      <c r="D710" s="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2"/>
      <c r="D711" s="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2"/>
      <c r="D712" s="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2"/>
      <c r="D713" s="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2"/>
      <c r="D714" s="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2"/>
      <c r="D715" s="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2"/>
      <c r="D716" s="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2"/>
      <c r="D717" s="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2"/>
      <c r="D718" s="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2"/>
      <c r="D719" s="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2"/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2"/>
      <c r="D721" s="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2"/>
      <c r="D722" s="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2"/>
      <c r="D723" s="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2"/>
      <c r="D724" s="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2"/>
      <c r="D725" s="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2"/>
      <c r="D726" s="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2"/>
      <c r="D727" s="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2"/>
      <c r="D728" s="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2"/>
      <c r="D729" s="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2"/>
      <c r="D730" s="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2"/>
      <c r="D731" s="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2"/>
      <c r="D732" s="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2"/>
      <c r="D733" s="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2"/>
      <c r="D734" s="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2"/>
      <c r="D735" s="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2"/>
      <c r="D736" s="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2"/>
      <c r="D737" s="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2"/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2"/>
      <c r="D739" s="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2"/>
      <c r="D740" s="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2"/>
      <c r="D741" s="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2"/>
      <c r="D742" s="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2"/>
      <c r="D743" s="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2"/>
      <c r="D744" s="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2"/>
      <c r="D745" s="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2"/>
      <c r="D746" s="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2"/>
      <c r="D747" s="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2"/>
      <c r="D748" s="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2"/>
      <c r="D749" s="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2"/>
      <c r="D750" s="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2"/>
      <c r="D751" s="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2"/>
      <c r="D752" s="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2"/>
      <c r="D753" s="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2"/>
      <c r="D754" s="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2"/>
      <c r="D755" s="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2"/>
      <c r="D756" s="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2"/>
      <c r="D757" s="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2"/>
      <c r="D758" s="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2"/>
      <c r="D759" s="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2"/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2"/>
      <c r="D761" s="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2"/>
      <c r="D762" s="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2"/>
      <c r="D763" s="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2"/>
      <c r="D764" s="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2"/>
      <c r="D765" s="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2"/>
      <c r="D766" s="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2"/>
      <c r="D767" s="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2"/>
      <c r="D768" s="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2"/>
      <c r="D769" s="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2"/>
      <c r="D770" s="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2"/>
      <c r="D771" s="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2"/>
      <c r="D772" s="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2"/>
      <c r="D773" s="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2"/>
      <c r="D774" s="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2"/>
      <c r="D775" s="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2"/>
      <c r="D776" s="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2"/>
      <c r="D777" s="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2"/>
      <c r="D778" s="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2"/>
      <c r="D779" s="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2"/>
      <c r="D780" s="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2"/>
      <c r="D781" s="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2"/>
      <c r="D782" s="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2"/>
      <c r="D783" s="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2"/>
      <c r="D784" s="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2"/>
      <c r="D785" s="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2"/>
      <c r="D786" s="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2"/>
      <c r="D787" s="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2"/>
      <c r="D788" s="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2"/>
      <c r="D789" s="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2"/>
      <c r="D790" s="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2"/>
      <c r="D791" s="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2"/>
      <c r="D792" s="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2"/>
      <c r="D793" s="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2"/>
      <c r="D794" s="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2"/>
      <c r="D795" s="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2"/>
      <c r="D796" s="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2"/>
      <c r="D797" s="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2"/>
      <c r="D798" s="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2"/>
      <c r="D799" s="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2"/>
      <c r="D800" s="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2"/>
      <c r="D801" s="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2"/>
      <c r="D802" s="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2"/>
      <c r="D803" s="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2"/>
      <c r="D804" s="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2"/>
      <c r="D805" s="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2"/>
      <c r="D806" s="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2"/>
      <c r="D807" s="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2"/>
      <c r="D808" s="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2"/>
      <c r="D809" s="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2"/>
      <c r="D810" s="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2"/>
      <c r="D811" s="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2"/>
      <c r="D812" s="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2"/>
      <c r="D813" s="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2"/>
      <c r="D814" s="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2"/>
      <c r="D815" s="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2"/>
      <c r="D816" s="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2"/>
      <c r="D817" s="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2"/>
      <c r="D818" s="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2"/>
      <c r="D819" s="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2"/>
      <c r="D820" s="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2"/>
      <c r="D821" s="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2"/>
      <c r="D822" s="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2"/>
      <c r="D823" s="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2"/>
      <c r="D824" s="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2"/>
      <c r="D825" s="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2"/>
      <c r="D826" s="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2"/>
      <c r="D827" s="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2"/>
      <c r="D828" s="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2"/>
      <c r="D829" s="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2"/>
      <c r="D830" s="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2"/>
      <c r="D831" s="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2"/>
      <c r="D832" s="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2"/>
      <c r="D833" s="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2"/>
      <c r="D834" s="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2"/>
      <c r="D835" s="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2"/>
      <c r="D836" s="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2"/>
      <c r="D837" s="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2"/>
      <c r="D838" s="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2"/>
      <c r="D839" s="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2"/>
      <c r="D840" s="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2"/>
      <c r="D841" s="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2"/>
      <c r="D842" s="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2"/>
      <c r="D843" s="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2"/>
      <c r="D844" s="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2"/>
      <c r="D845" s="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2"/>
      <c r="D846" s="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2"/>
      <c r="D847" s="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2"/>
      <c r="D848" s="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2"/>
      <c r="D849" s="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2"/>
      <c r="D850" s="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2"/>
      <c r="D851" s="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2"/>
      <c r="D852" s="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2"/>
      <c r="D853" s="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2"/>
      <c r="D854" s="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2"/>
      <c r="D855" s="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2"/>
      <c r="D856" s="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2"/>
      <c r="D857" s="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2"/>
      <c r="D858" s="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2"/>
      <c r="D859" s="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2"/>
      <c r="D860" s="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2"/>
      <c r="D861" s="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2"/>
      <c r="D862" s="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2"/>
      <c r="D863" s="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2"/>
      <c r="D864" s="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2"/>
      <c r="D865" s="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2"/>
      <c r="D866" s="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2"/>
      <c r="D867" s="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2"/>
      <c r="D868" s="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2"/>
      <c r="D869" s="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2"/>
      <c r="D870" s="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2"/>
      <c r="D871" s="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2"/>
      <c r="D872" s="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2"/>
      <c r="D873" s="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2"/>
      <c r="D874" s="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2"/>
      <c r="D875" s="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2"/>
      <c r="D876" s="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2"/>
      <c r="D877" s="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2"/>
      <c r="D878" s="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2"/>
      <c r="D879" s="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2"/>
      <c r="D880" s="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2"/>
      <c r="D881" s="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2"/>
      <c r="D882" s="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2"/>
      <c r="D883" s="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2"/>
      <c r="D884" s="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2"/>
      <c r="D885" s="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2"/>
      <c r="D886" s="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2"/>
      <c r="D887" s="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2"/>
      <c r="D888" s="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2"/>
      <c r="D889" s="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2"/>
      <c r="D890" s="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2"/>
      <c r="D891" s="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2"/>
      <c r="D892" s="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2"/>
      <c r="D893" s="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2"/>
      <c r="D894" s="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2"/>
      <c r="D895" s="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2"/>
      <c r="D896" s="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2"/>
      <c r="D897" s="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2"/>
      <c r="D898" s="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2"/>
      <c r="D899" s="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2"/>
      <c r="D900" s="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2"/>
      <c r="D901" s="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2"/>
      <c r="D902" s="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2"/>
      <c r="D903" s="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2"/>
      <c r="D904" s="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2"/>
      <c r="D905" s="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2"/>
      <c r="D906" s="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2"/>
      <c r="D907" s="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2"/>
      <c r="D908" s="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2"/>
      <c r="D909" s="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2"/>
      <c r="D910" s="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2"/>
      <c r="D911" s="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2"/>
      <c r="D912" s="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2"/>
      <c r="D913" s="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2"/>
      <c r="D914" s="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2"/>
      <c r="D915" s="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2"/>
      <c r="D916" s="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2"/>
      <c r="D917" s="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2"/>
      <c r="D918" s="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2"/>
      <c r="D919" s="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2"/>
      <c r="D920" s="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2"/>
      <c r="D921" s="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2"/>
      <c r="D922" s="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2"/>
      <c r="D923" s="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2"/>
      <c r="D924" s="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2"/>
      <c r="D925" s="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2"/>
      <c r="D926" s="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2"/>
      <c r="D927" s="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2"/>
      <c r="D928" s="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2"/>
      <c r="D929" s="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2"/>
      <c r="D930" s="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2"/>
      <c r="D931" s="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2"/>
      <c r="D932" s="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2"/>
      <c r="D933" s="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2"/>
      <c r="D934" s="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2"/>
      <c r="D935" s="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2"/>
      <c r="D936" s="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2"/>
      <c r="D937" s="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2"/>
      <c r="D938" s="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2"/>
      <c r="D939" s="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2"/>
      <c r="D940" s="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2"/>
      <c r="D941" s="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2"/>
      <c r="D942" s="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2"/>
      <c r="D943" s="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2"/>
      <c r="D944" s="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2"/>
      <c r="D945" s="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2"/>
      <c r="D946" s="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2"/>
      <c r="D947" s="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2"/>
      <c r="D948" s="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2"/>
      <c r="D949" s="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2"/>
      <c r="D950" s="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2"/>
      <c r="D951" s="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2"/>
      <c r="D952" s="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2"/>
      <c r="D953" s="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2"/>
      <c r="D954" s="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2"/>
      <c r="D955" s="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2"/>
      <c r="D956" s="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2"/>
      <c r="D957" s="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2"/>
      <c r="D958" s="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2"/>
      <c r="D959" s="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2"/>
      <c r="D960" s="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2"/>
      <c r="D961" s="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2"/>
      <c r="D962" s="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2"/>
      <c r="D963" s="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2"/>
      <c r="D964" s="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2"/>
      <c r="D965" s="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2"/>
      <c r="D966" s="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2"/>
      <c r="D967" s="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2"/>
      <c r="D968" s="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2"/>
      <c r="D969" s="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2"/>
      <c r="D970" s="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2"/>
      <c r="D971" s="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2"/>
      <c r="D972" s="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2"/>
      <c r="D973" s="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2"/>
      <c r="D974" s="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2"/>
      <c r="D975" s="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2"/>
      <c r="D976" s="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2"/>
      <c r="D977" s="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2"/>
      <c r="D978" s="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2"/>
      <c r="D979" s="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2"/>
      <c r="D980" s="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2"/>
      <c r="D981" s="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2"/>
      <c r="D982" s="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2"/>
      <c r="D983" s="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2"/>
      <c r="D984" s="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2"/>
      <c r="D985" s="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2"/>
      <c r="D986" s="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F7F7F"/>
  </sheetPr>
  <dimension ref="A1:Z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1.25" defaultRowHeight="15" customHeight="1" x14ac:dyDescent="0.25"/>
  <cols>
    <col min="1" max="1" width="3.5" customWidth="1"/>
    <col min="2" max="2" width="26.25" customWidth="1"/>
    <col min="3" max="3" width="13.5" customWidth="1"/>
    <col min="4" max="6" width="11" customWidth="1"/>
    <col min="7" max="26" width="10.5" customWidth="1"/>
  </cols>
  <sheetData>
    <row r="1" spans="1:26" ht="12.75" customHeight="1" x14ac:dyDescent="0.25">
      <c r="A1" s="1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9" t="s">
        <v>27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8" t="s">
        <v>4</v>
      </c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0" t="s">
        <v>5</v>
      </c>
      <c r="C4" s="23">
        <f>'Inputs LT'!C7</f>
        <v>250000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0" t="s">
        <v>7</v>
      </c>
      <c r="C5" s="23">
        <f>'Inputs LT'!C7*'Inputs LT'!C9</f>
        <v>17500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0" t="s">
        <v>28</v>
      </c>
      <c r="C6" s="23">
        <f>'Inputs LT'!C9</f>
        <v>7.0000000000000007E-2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8"/>
      <c r="B7" s="24" t="s">
        <v>29</v>
      </c>
      <c r="C7" s="27">
        <f>SUM(C4:C6)</f>
        <v>267500.07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8"/>
      <c r="B9" s="8"/>
      <c r="C9" s="2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1"/>
      <c r="B10" s="10" t="s">
        <v>42</v>
      </c>
      <c r="C10" s="30">
        <f>'Inputs LT'!C12*12</f>
        <v>24000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8"/>
      <c r="B11" s="8"/>
      <c r="C11" s="2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8"/>
      <c r="B12" s="24" t="s">
        <v>33</v>
      </c>
      <c r="C12" s="31">
        <f>SUM(C9:C10)</f>
        <v>24000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45" t="s">
        <v>34</v>
      </c>
      <c r="C14" s="46">
        <f>C12/C7</f>
        <v>8.9719602690197423E-2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8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0" t="s">
        <v>20</v>
      </c>
      <c r="C17" s="23">
        <f>C12*'Inputs LT'!C15</f>
        <v>1200</v>
      </c>
      <c r="D17" s="3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0" t="s">
        <v>23</v>
      </c>
      <c r="C18" s="23">
        <f>'Inputs LT'!C7*'Inputs LT'!C16</f>
        <v>1500</v>
      </c>
      <c r="D18" s="4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0" t="s">
        <v>36</v>
      </c>
      <c r="C19" s="23">
        <f>'Inputs LT'!C17*12</f>
        <v>2400</v>
      </c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0" t="s">
        <v>49</v>
      </c>
      <c r="C20" s="23">
        <f>'Inputs LT'!C18</f>
        <v>1500</v>
      </c>
      <c r="D20" s="4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8"/>
      <c r="B22" s="24" t="s">
        <v>44</v>
      </c>
      <c r="C22" s="27">
        <f>SUM(C17:C21)</f>
        <v>6600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8"/>
      <c r="B23" s="8"/>
      <c r="C23" s="2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8"/>
      <c r="B24" s="41" t="s">
        <v>40</v>
      </c>
      <c r="C24" s="27">
        <f>C12-C22</f>
        <v>17400</v>
      </c>
      <c r="D24" s="42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8"/>
      <c r="B25" s="43"/>
      <c r="C25" s="44"/>
      <c r="D25" s="42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8"/>
      <c r="D26" s="42"/>
      <c r="E26" s="8"/>
      <c r="F26" s="42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8"/>
      <c r="B27" s="45" t="s">
        <v>41</v>
      </c>
      <c r="C27" s="46">
        <f>C24/C7</f>
        <v>6.5046711950393132E-2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8"/>
      <c r="B28" s="8"/>
      <c r="C28" s="4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1"/>
      <c r="B33" s="8" t="s"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47" t="s">
        <v>5</v>
      </c>
      <c r="C34" s="50">
        <f>'Inputs ST'!C7</f>
        <v>250000</v>
      </c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51" t="s">
        <v>6</v>
      </c>
      <c r="C35" s="52">
        <f>'Inputs ST'!C8</f>
        <v>10000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53" t="s">
        <v>7</v>
      </c>
      <c r="C36" s="56">
        <f>C34*'Inputs ST'!C9</f>
        <v>17500</v>
      </c>
      <c r="D36" s="4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3"/>
      <c r="D37" s="4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Inputs ST</vt:lpstr>
      <vt:lpstr>ShortTerm</vt:lpstr>
      <vt:lpstr>Inputs LT</vt:lpstr>
      <vt:lpstr>LongTerm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McMahon</dc:creator>
  <cp:lastModifiedBy>Administration SMH</cp:lastModifiedBy>
  <dcterms:created xsi:type="dcterms:W3CDTF">2022-08-25T09:16:04Z</dcterms:created>
  <dcterms:modified xsi:type="dcterms:W3CDTF">2022-09-21T14:52:38Z</dcterms:modified>
</cp:coreProperties>
</file>